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<sst xmlns="http://schemas.openxmlformats.org/spreadsheetml/2006/main" count="170" uniqueCount="117">
  <si>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</si>
  <si>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</si>
  <si>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</si>
  <si>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</si>
  <si>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</si>
  <si>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</si>
  <si>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</si>
  <si>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</si>
  <si>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</si>
  <si>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</si>
  <si>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</si>
  <si>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</si>
  <si>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</si>
  <si>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</si>
  <si>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</si>
  <si>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</si>
  <si>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</si>
  <si>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</si>
  <si>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</si>
  <si>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</si>
  <si>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</si>
  <si>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</si>
  <si>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</si>
  <si>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</si>
  <si>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</si>
  <si>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</si>
  <si>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</si>
  <si>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</si>
  <si>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</si>
  <si>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</si>
  <si>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</si>
  <si>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</si>
  <si>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</si>
  <si>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</si>
  <si>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</si>
  <si>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</si>
  <si>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</si>
  <si>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</si>
  <si>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</si>
  <si>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</si>
  <si>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</si>
  <si>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</si>
  <si>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</si>
  <si>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</si>
  <si>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</si>
  <si>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</si>
  <si>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</si>
  <si>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</si>
  <si>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</si>
  <si>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</si>
  <si>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</si>
  <si>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</si>
  <si>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</si>
  <si>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</si>
  <si>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</si>
  <si>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</si>
  <si>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</si>
  <si>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</si>
  <si>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</si>
  <si>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</si>
  <si>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</si>
  <si>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</si>
  <si>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</si>
  <si>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</si>
  <si>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</si>
  <si>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</si>
  <si>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</si>
  <si>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</si>
  <si>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</si>
  <si>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</si>
  <si>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</si>
  <si>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</si>
  <si>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</si>
  <si>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</si>
  <si>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</si>
  <si>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</si>
  <si>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</si>
  <si>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</si>
  <si>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</si>
  <si>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</si>
  <si>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</si>
  <si>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</si>
  <si>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</si>
  <si>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</si>
  <si>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</si>
  <si>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</si>
  <si>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</si>
  <si>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</si>
  <si>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</si>
  <si>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</si>
  <si>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</si>
  <si>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</si>
  <si>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</si>
  <si>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</si>
  <si>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</si>
  <si>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</si>
  <si>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</si>
  <si>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</si>
  <si>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</si>
  <si>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</si>
  <si>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</si>
  <si>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</si>
  <si>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</si>
  <si>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</si>
  <si>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</si>
  <si>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</si>
  <si>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</si>
  <si>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</si>
  <si>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</si>
  <si>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</si>
  <si>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</si>
  <si>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</si>
  <si>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</si>
  <si>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</si>
  <si>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</si>
  <si>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LH9678-230</t>
  </si>
  <si>
    <t>MOTORS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</si>
</sst>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sz val="20"/>
      <name val="Arial"/>
      <family val="2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34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2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120.14696912450219</c:v>
                </c:pt>
                <c:pt idx="1">
                  <c:v>112.80333264762645</c:v>
                </c:pt>
                <c:pt idx="2">
                  <c:v>104.1049246250275</c:v>
                </c:pt>
                <c:pt idx="3">
                  <c:v>87.09748705976936</c:v>
                </c:pt>
                <c:pt idx="4">
                  <c:v>75.40505733419742</c:v>
                </c:pt>
                <c:pt idx="5">
                  <c:v>60.79223338515739</c:v>
                </c:pt>
                <c:pt idx="6">
                  <c:v>45.30119295986636</c:v>
                </c:pt>
                <c:pt idx="7">
                  <c:v>30.675630749443588</c:v>
                </c:pt>
                <c:pt idx="8">
                  <c:v>18.234663988002065</c:v>
                </c:pt>
                <c:pt idx="9">
                  <c:v>8.716192488555658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5.338649842768128</c:v>
                </c:pt>
                <c:pt idx="1">
                  <c:v>15.443579662120667</c:v>
                </c:pt>
                <c:pt idx="2">
                  <c:v>27.286432529703767</c:v>
                </c:pt>
                <c:pt idx="3">
                  <c:v>47.246530772255944</c:v>
                </c:pt>
                <c:pt idx="4">
                  <c:v>60.379817519962344</c:v>
                </c:pt>
                <c:pt idx="5">
                  <c:v>73.2113092473173</c:v>
                </c:pt>
                <c:pt idx="6">
                  <c:v>84.84602761810633</c:v>
                </c:pt>
                <c:pt idx="7">
                  <c:v>95.51292057880289</c:v>
                </c:pt>
                <c:pt idx="8">
                  <c:v>106.87706410375961</c:v>
                </c:pt>
                <c:pt idx="9">
                  <c:v>115.826847465905</c:v>
                </c:pt>
                <c:pt idx="10">
                  <c:v>127.56563308509106</c:v>
                </c:pt>
              </c:numCache>
            </c:numRef>
          </c:yVal>
          <c:smooth val="0"/>
        </c:ser>
        <c:axId val="8340543"/>
        <c:axId val="795602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120.14696912450219</c:v>
                </c:pt>
                <c:pt idx="1">
                  <c:v>112.80333264762645</c:v>
                </c:pt>
                <c:pt idx="2">
                  <c:v>104.1049246250275</c:v>
                </c:pt>
                <c:pt idx="3">
                  <c:v>87.09748705976936</c:v>
                </c:pt>
                <c:pt idx="4">
                  <c:v>75.40505733419742</c:v>
                </c:pt>
                <c:pt idx="5">
                  <c:v>60.79223338515739</c:v>
                </c:pt>
                <c:pt idx="6">
                  <c:v>45.30119295986636</c:v>
                </c:pt>
                <c:pt idx="7">
                  <c:v>30.675630749443588</c:v>
                </c:pt>
                <c:pt idx="8">
                  <c:v>18.234663988002065</c:v>
                </c:pt>
                <c:pt idx="9">
                  <c:v>8.716192488555658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75.27350754522438</c:v>
                </c:pt>
                <c:pt idx="1">
                  <c:v>204.44090759374828</c:v>
                </c:pt>
                <c:pt idx="2">
                  <c:v>333.36187501814686</c:v>
                </c:pt>
                <c:pt idx="3">
                  <c:v>482.9180591513048</c:v>
                </c:pt>
                <c:pt idx="4">
                  <c:v>534.3061434598533</c:v>
                </c:pt>
                <c:pt idx="5">
                  <c:v>522.3049831542752</c:v>
                </c:pt>
                <c:pt idx="6">
                  <c:v>451.06491717292846</c:v>
                </c:pt>
                <c:pt idx="7">
                  <c:v>343.8377241222764</c:v>
                </c:pt>
                <c:pt idx="8">
                  <c:v>228.7073792214695</c:v>
                </c:pt>
                <c:pt idx="9">
                  <c:v>118.47697190972298</c:v>
                </c:pt>
                <c:pt idx="10">
                  <c:v>0</c:v>
                </c:pt>
              </c:numCache>
            </c:numRef>
          </c:yVal>
          <c:smooth val="0"/>
        </c:ser>
        <c:axId val="4495353"/>
        <c:axId val="40458178"/>
      </c:scatterChart>
      <c:valAx>
        <c:axId val="8340543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7956024"/>
        <c:crosses val="autoZero"/>
        <c:crossBetween val="midCat"/>
        <c:dispUnits/>
        <c:majorUnit val="10"/>
      </c:valAx>
      <c:valAx>
        <c:axId val="7956024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8340543"/>
        <c:crosses val="autoZero"/>
        <c:crossBetween val="midCat"/>
        <c:dispUnits/>
      </c:valAx>
      <c:valAx>
        <c:axId val="4495353"/>
        <c:scaling>
          <c:orientation val="minMax"/>
        </c:scaling>
        <c:axPos val="b"/>
        <c:delete val="1"/>
        <c:majorTickMark val="in"/>
        <c:minorTickMark val="none"/>
        <c:tickLblPos val="nextTo"/>
        <c:crossAx val="40458178"/>
        <c:crosses val="max"/>
        <c:crossBetween val="midCat"/>
        <c:dispUnits/>
      </c:valAx>
      <c:valAx>
        <c:axId val="40458178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9535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8579283"/>
        <c:axId val="55886956"/>
      </c:scatterChart>
      <c:valAx>
        <c:axId val="2857928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5886956"/>
        <c:crosses val="autoZero"/>
        <c:crossBetween val="midCat"/>
        <c:dispUnits/>
      </c:valAx>
      <c:valAx>
        <c:axId val="5588695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5792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56.70936942676503</c:v>
                </c:pt>
                <c:pt idx="1">
                  <c:v>53.24317300967968</c:v>
                </c:pt>
                <c:pt idx="2">
                  <c:v>49.13752442301298</c:v>
                </c:pt>
                <c:pt idx="3">
                  <c:v>41.110013892211136</c:v>
                </c:pt>
                <c:pt idx="4">
                  <c:v>35.59118706174118</c:v>
                </c:pt>
                <c:pt idx="5">
                  <c:v>28.693934157794285</c:v>
                </c:pt>
                <c:pt idx="6">
                  <c:v>21.382163077056923</c:v>
                </c:pt>
                <c:pt idx="7">
                  <c:v>14.478897713737373</c:v>
                </c:pt>
                <c:pt idx="8">
                  <c:v>8.606761402336975</c:v>
                </c:pt>
                <c:pt idx="9">
                  <c:v>4.11404285459827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135.60170600631045</c:v>
                </c:pt>
                <c:pt idx="1">
                  <c:v>392.2669234178649</c:v>
                </c:pt>
                <c:pt idx="2">
                  <c:v>693.0753862544757</c:v>
                </c:pt>
                <c:pt idx="3">
                  <c:v>1200.061881615301</c:v>
                </c:pt>
                <c:pt idx="4">
                  <c:v>1533.6473650070434</c:v>
                </c:pt>
                <c:pt idx="5">
                  <c:v>1859.5672548818593</c:v>
                </c:pt>
                <c:pt idx="6">
                  <c:v>2155.0891014999006</c:v>
                </c:pt>
                <c:pt idx="7">
                  <c:v>2426.0281827015933</c:v>
                </c:pt>
                <c:pt idx="8">
                  <c:v>2714.677428235494</c:v>
                </c:pt>
                <c:pt idx="9">
                  <c:v>2942.001925633987</c:v>
                </c:pt>
                <c:pt idx="10">
                  <c:v>3240.167080361313</c:v>
                </c:pt>
              </c:numCache>
            </c:numRef>
          </c:yVal>
          <c:smooth val="0"/>
        </c:ser>
        <c:axId val="33220557"/>
        <c:axId val="3054955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56.70936942676503</c:v>
                </c:pt>
                <c:pt idx="1">
                  <c:v>53.24317300967968</c:v>
                </c:pt>
                <c:pt idx="2">
                  <c:v>49.13752442301298</c:v>
                </c:pt>
                <c:pt idx="3">
                  <c:v>41.110013892211136</c:v>
                </c:pt>
                <c:pt idx="4">
                  <c:v>35.59118706174118</c:v>
                </c:pt>
                <c:pt idx="5">
                  <c:v>28.693934157794285</c:v>
                </c:pt>
                <c:pt idx="6">
                  <c:v>21.382163077056923</c:v>
                </c:pt>
                <c:pt idx="7">
                  <c:v>14.478897713737373</c:v>
                </c:pt>
                <c:pt idx="8">
                  <c:v>8.606761402336975</c:v>
                </c:pt>
                <c:pt idx="9">
                  <c:v>4.11404285459827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75.27350754522438</c:v>
                </c:pt>
                <c:pt idx="1">
                  <c:v>204.44090759374828</c:v>
                </c:pt>
                <c:pt idx="2">
                  <c:v>333.36187501814686</c:v>
                </c:pt>
                <c:pt idx="3">
                  <c:v>482.9180591513048</c:v>
                </c:pt>
                <c:pt idx="4">
                  <c:v>534.3061434598533</c:v>
                </c:pt>
                <c:pt idx="5">
                  <c:v>522.3049831542752</c:v>
                </c:pt>
                <c:pt idx="6">
                  <c:v>451.06491717292846</c:v>
                </c:pt>
                <c:pt idx="7">
                  <c:v>343.8377241222764</c:v>
                </c:pt>
                <c:pt idx="8">
                  <c:v>228.7073792214695</c:v>
                </c:pt>
                <c:pt idx="9">
                  <c:v>118.47697190972298</c:v>
                </c:pt>
                <c:pt idx="10">
                  <c:v>0</c:v>
                </c:pt>
              </c:numCache>
            </c:numRef>
          </c:yVal>
          <c:smooth val="0"/>
        </c:ser>
        <c:axId val="6510567"/>
        <c:axId val="58595104"/>
      </c:scatterChart>
      <c:valAx>
        <c:axId val="33220557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0549558"/>
        <c:crosses val="autoZero"/>
        <c:crossBetween val="midCat"/>
        <c:dispUnits/>
        <c:majorUnit val="5"/>
      </c:valAx>
      <c:valAx>
        <c:axId val="30549558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3220557"/>
        <c:crosses val="autoZero"/>
        <c:crossBetween val="midCat"/>
        <c:dispUnits/>
      </c:valAx>
      <c:valAx>
        <c:axId val="6510567"/>
        <c:scaling>
          <c:orientation val="minMax"/>
        </c:scaling>
        <c:axPos val="b"/>
        <c:delete val="1"/>
        <c:majorTickMark val="in"/>
        <c:minorTickMark val="none"/>
        <c:tickLblPos val="nextTo"/>
        <c:crossAx val="58595104"/>
        <c:crosses val="max"/>
        <c:crossBetween val="midCat"/>
        <c:dispUnits/>
      </c:valAx>
      <c:valAx>
        <c:axId val="58595104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1056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82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43625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5.5">
      <c r="A2" s="154"/>
      <c r="B2" s="154"/>
      <c r="C2" s="154"/>
      <c r="D2" s="95"/>
      <c r="E2" s="95"/>
      <c r="F2" s="95"/>
      <c r="G2" s="96"/>
      <c r="H2" s="155"/>
      <c r="I2" s="156"/>
      <c r="J2" s="156"/>
      <c r="K2" s="156"/>
      <c r="L2" s="156"/>
      <c r="M2" s="156"/>
      <c r="N2" s="14"/>
    </row>
    <row r="3" spans="1:14" ht="24.75">
      <c r="A3" s="154" t="s">
        <v>100</v>
      </c>
      <c r="B3" s="154"/>
      <c r="C3" s="154"/>
      <c r="D3" s="97"/>
      <c r="E3" s="97"/>
      <c r="F3" s="97"/>
      <c r="G3" s="98"/>
      <c r="H3" s="157"/>
      <c r="I3" s="157"/>
      <c r="J3" s="157"/>
      <c r="K3" s="157"/>
      <c r="L3" s="157"/>
      <c r="M3" s="157"/>
      <c r="N3" s="14"/>
    </row>
    <row r="4" spans="1:14" ht="24.75">
      <c r="A4" s="161" t="s">
        <v>101</v>
      </c>
      <c r="B4" s="161"/>
      <c r="C4" s="161"/>
      <c r="D4" s="99"/>
      <c r="E4" s="100"/>
      <c r="F4" s="100"/>
      <c r="G4" s="100"/>
      <c r="H4" s="5"/>
      <c r="I4" s="5"/>
      <c r="J4" s="151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2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3" t="s">
        <v>116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3" t="s">
        <v>115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0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5.13</v>
      </c>
      <c r="C26" s="127">
        <v>1465.8</v>
      </c>
      <c r="D26" s="128">
        <v>6.65</v>
      </c>
      <c r="E26" s="129">
        <v>23061</v>
      </c>
      <c r="F26" s="84">
        <v>5.338649842768128</v>
      </c>
      <c r="G26" s="84">
        <v>120.14696912450219</v>
      </c>
      <c r="H26" s="85">
        <v>1510.490949777965</v>
      </c>
      <c r="I26" s="86">
        <v>75.27350754522438</v>
      </c>
      <c r="J26" s="87">
        <v>0.10090282512764662</v>
      </c>
      <c r="K26" s="86">
        <v>4.983380241787561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14.84</v>
      </c>
      <c r="C27" s="127">
        <v>1470.8</v>
      </c>
      <c r="D27" s="128">
        <v>6.69</v>
      </c>
      <c r="E27" s="129">
        <v>22989</v>
      </c>
      <c r="F27" s="84">
        <v>15.443579662120667</v>
      </c>
      <c r="G27" s="84">
        <v>112.80333264762645</v>
      </c>
      <c r="H27" s="85">
        <v>1515.643395370058</v>
      </c>
      <c r="I27" s="86">
        <v>204.44090759374828</v>
      </c>
      <c r="J27" s="87">
        <v>0.27404947398625773</v>
      </c>
      <c r="K27" s="86">
        <v>13.488720910094568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26.22</v>
      </c>
      <c r="C28" s="127">
        <v>1471.8</v>
      </c>
      <c r="D28" s="128">
        <v>6.68</v>
      </c>
      <c r="E28" s="129">
        <v>22948</v>
      </c>
      <c r="F28" s="84">
        <v>27.286432529703767</v>
      </c>
      <c r="G28" s="84">
        <v>104.1049246250275</v>
      </c>
      <c r="H28" s="85">
        <v>1516.6738844884765</v>
      </c>
      <c r="I28" s="86">
        <v>333.36187501814686</v>
      </c>
      <c r="J28" s="87">
        <v>0.4468657842066312</v>
      </c>
      <c r="K28" s="86">
        <v>21.9797992454112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45.4</v>
      </c>
      <c r="C29" s="127">
        <v>1471.8</v>
      </c>
      <c r="D29" s="128">
        <v>6.69</v>
      </c>
      <c r="E29" s="129">
        <v>22929</v>
      </c>
      <c r="F29" s="84">
        <v>47.246530772255944</v>
      </c>
      <c r="G29" s="84">
        <v>87.09748705976936</v>
      </c>
      <c r="H29" s="85">
        <v>1516.6738844884765</v>
      </c>
      <c r="I29" s="86">
        <v>482.9180591513048</v>
      </c>
      <c r="J29" s="87">
        <v>0.6473432428301673</v>
      </c>
      <c r="K29" s="86">
        <v>31.840599623311704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58.02</v>
      </c>
      <c r="C30" s="127">
        <v>1457.4</v>
      </c>
      <c r="D30" s="128">
        <v>6.61</v>
      </c>
      <c r="E30" s="129">
        <v>23066</v>
      </c>
      <c r="F30" s="84">
        <v>60.379817519962344</v>
      </c>
      <c r="G30" s="84">
        <v>75.40505733419742</v>
      </c>
      <c r="H30" s="85">
        <v>1501.834841183249</v>
      </c>
      <c r="I30" s="86">
        <v>534.3061434598533</v>
      </c>
      <c r="J30" s="87">
        <v>0.7162280743429669</v>
      </c>
      <c r="K30" s="86">
        <v>35.57689093421818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70.35</v>
      </c>
      <c r="C31" s="127">
        <v>1423</v>
      </c>
      <c r="D31" s="128">
        <v>6.44</v>
      </c>
      <c r="E31" s="129">
        <v>23417</v>
      </c>
      <c r="F31" s="84">
        <v>73.2113092473173</v>
      </c>
      <c r="G31" s="84">
        <v>60.79223338515739</v>
      </c>
      <c r="H31" s="85">
        <v>1466.3860155096495</v>
      </c>
      <c r="I31" s="86">
        <v>522.3049831542752</v>
      </c>
      <c r="J31" s="87">
        <v>0.7001407280888408</v>
      </c>
      <c r="K31" s="86">
        <v>35.61851910956377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81.53</v>
      </c>
      <c r="C32" s="127">
        <v>1356.8</v>
      </c>
      <c r="D32" s="128">
        <v>6.1</v>
      </c>
      <c r="E32" s="129">
        <v>24146</v>
      </c>
      <c r="F32" s="84">
        <v>84.84602761810633</v>
      </c>
      <c r="G32" s="84">
        <v>45.30119295986636</v>
      </c>
      <c r="H32" s="85">
        <v>1398.167635870339</v>
      </c>
      <c r="I32" s="86">
        <v>451.06491717292846</v>
      </c>
      <c r="J32" s="87">
        <v>0.6046446610897165</v>
      </c>
      <c r="K32" s="86">
        <v>32.26114706139276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91.78</v>
      </c>
      <c r="C33" s="127">
        <v>1266.1</v>
      </c>
      <c r="D33" s="128">
        <v>5.65</v>
      </c>
      <c r="E33" s="129">
        <v>25196</v>
      </c>
      <c r="F33" s="84">
        <v>95.51292057880289</v>
      </c>
      <c r="G33" s="84">
        <v>30.675630749443588</v>
      </c>
      <c r="H33" s="85">
        <v>1304.7022728297732</v>
      </c>
      <c r="I33" s="86">
        <v>343.8377241222764</v>
      </c>
      <c r="J33" s="87">
        <v>0.46090847737570567</v>
      </c>
      <c r="K33" s="86">
        <v>26.353730753953975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102.7</v>
      </c>
      <c r="C34" s="127">
        <v>1168.4</v>
      </c>
      <c r="D34" s="128">
        <v>5.16</v>
      </c>
      <c r="E34" s="129">
        <v>26462</v>
      </c>
      <c r="F34" s="84">
        <v>106.87706410375961</v>
      </c>
      <c r="G34" s="84">
        <v>18.234663988002065</v>
      </c>
      <c r="H34" s="85">
        <v>1204.0234859602774</v>
      </c>
      <c r="I34" s="86">
        <v>228.7073792214695</v>
      </c>
      <c r="J34" s="87">
        <v>0.30657825632904756</v>
      </c>
      <c r="K34" s="86">
        <v>18.99525897030674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111.3</v>
      </c>
      <c r="C35" s="127">
        <v>1081.5</v>
      </c>
      <c r="D35" s="128">
        <v>4.73</v>
      </c>
      <c r="E35" s="129">
        <v>27798</v>
      </c>
      <c r="F35" s="84">
        <v>115.826847465905</v>
      </c>
      <c r="G35" s="84">
        <v>8.716192488555658</v>
      </c>
      <c r="H35" s="85">
        <v>1114.473981569702</v>
      </c>
      <c r="I35" s="86">
        <v>118.47697190972298</v>
      </c>
      <c r="J35" s="87">
        <v>0.15881631623287262</v>
      </c>
      <c r="K35" s="86">
        <v>10.630752612353664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122.58</v>
      </c>
      <c r="C36" s="127">
        <v>1007.6</v>
      </c>
      <c r="D36" s="128">
        <v>4.37</v>
      </c>
      <c r="E36" s="129">
        <v>28974</v>
      </c>
      <c r="F36" s="84">
        <v>127.56563308509106</v>
      </c>
      <c r="G36" s="84">
        <v>0</v>
      </c>
      <c r="H36" s="85">
        <v>1038.3208357185683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537.07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0.5951062107976034</v>
      </c>
      <c r="BD41" s="5">
        <f aca="true" t="shared" si="0" ref="BD41:BD50">IF(ISERR(($BE$21*0.4912-B26*0.03607)/($BE$21*0.4912)),0,($BE$21*0.4912-B26*0.03607)/($BE$21*0.4912))</f>
        <v>0.9867654487959419</v>
      </c>
      <c r="BF41">
        <f aca="true" t="shared" si="1" ref="BF41:BF50">(I26*63025)/(746*E26)</f>
        <v>0.27576430136030217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0.5840137737280638</v>
      </c>
      <c r="BD42" s="5">
        <f t="shared" si="0"/>
        <v>0.9617152553863111</v>
      </c>
      <c r="BF42">
        <f t="shared" si="1"/>
        <v>0.7513144590014309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0.5838936290188648</v>
      </c>
      <c r="BD43" s="5">
        <f t="shared" si="0"/>
        <v>0.9323567382903692</v>
      </c>
      <c r="BF43">
        <f t="shared" si="1"/>
        <v>1.227284122782941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0.5800644776306744</v>
      </c>
      <c r="BD44" s="5">
        <f t="shared" si="0"/>
        <v>0.8828755117613563</v>
      </c>
      <c r="BF44">
        <f t="shared" si="1"/>
        <v>1.7793540005831607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0.58022907626785</v>
      </c>
      <c r="BD45" s="5">
        <f t="shared" si="0"/>
        <v>0.8503179998324646</v>
      </c>
      <c r="BF45">
        <f t="shared" si="1"/>
        <v>1.95700487234308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0.5782248238706947</v>
      </c>
      <c r="BD46" s="5">
        <f t="shared" si="0"/>
        <v>0.8185086399209562</v>
      </c>
      <c r="BF46">
        <f t="shared" si="1"/>
        <v>1.884373292385839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0.5763593893212527</v>
      </c>
      <c r="BD47" s="5">
        <f t="shared" si="0"/>
        <v>0.7896660897335546</v>
      </c>
      <c r="BF47">
        <f t="shared" si="1"/>
        <v>1.5782212277470131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0.5747567520238968</v>
      </c>
      <c r="BD48" s="5">
        <f t="shared" si="0"/>
        <v>0.7632227856708651</v>
      </c>
      <c r="BF48">
        <f t="shared" si="1"/>
        <v>1.1529114457296337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0.5741691115087539</v>
      </c>
      <c r="BD49" s="5">
        <f t="shared" si="0"/>
        <v>0.7350509924645657</v>
      </c>
      <c r="BF49">
        <f t="shared" si="1"/>
        <v>0.7301826999145273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0.5931625665221334</v>
      </c>
      <c r="BD50" s="5">
        <f t="shared" si="0"/>
        <v>0.7128644153973338</v>
      </c>
      <c r="BF50">
        <f t="shared" si="1"/>
        <v>0.36007620442394406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5" t="s">
        <v>98</v>
      </c>
      <c r="B55" s="166"/>
      <c r="C55" s="166"/>
      <c r="D55" s="166"/>
      <c r="E55" s="16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130.302</v>
      </c>
      <c r="C58" s="144">
        <f>AIRFLOW!C26</f>
        <v>1465.8</v>
      </c>
      <c r="D58" s="145">
        <f>AIRFLOW!D26</f>
        <v>6.65</v>
      </c>
      <c r="E58" s="146">
        <f>AIRFLOW!E26</f>
        <v>23061</v>
      </c>
      <c r="F58" s="74">
        <f>25.4*AIRFLOW!F26</f>
        <v>135.60170600631045</v>
      </c>
      <c r="G58" s="75">
        <f>AIRFLOW!G26*0.472</f>
        <v>56.70936942676503</v>
      </c>
      <c r="H58" s="74">
        <f>AIRFLOW!H26</f>
        <v>1510.490949777965</v>
      </c>
      <c r="I58" s="75">
        <f>AIRFLOW!I26</f>
        <v>75.27350754522438</v>
      </c>
      <c r="J58" s="76">
        <f>AIRFLOW!J26</f>
        <v>0.10090282512764662</v>
      </c>
      <c r="K58" s="77">
        <f>AIRFLOW!K26</f>
        <v>4.983380241787561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376.936</v>
      </c>
      <c r="C59" s="144">
        <f>AIRFLOW!C27</f>
        <v>1470.8</v>
      </c>
      <c r="D59" s="145">
        <f>AIRFLOW!D27</f>
        <v>6.69</v>
      </c>
      <c r="E59" s="146">
        <f>AIRFLOW!E27</f>
        <v>22989</v>
      </c>
      <c r="F59" s="74">
        <f>25.4*AIRFLOW!F27</f>
        <v>392.2669234178649</v>
      </c>
      <c r="G59" s="75">
        <f>AIRFLOW!G27*0.472</f>
        <v>53.24317300967968</v>
      </c>
      <c r="H59" s="74">
        <f>AIRFLOW!H27</f>
        <v>1515.643395370058</v>
      </c>
      <c r="I59" s="75">
        <f>AIRFLOW!I27</f>
        <v>204.44090759374828</v>
      </c>
      <c r="J59" s="76">
        <f>AIRFLOW!J27</f>
        <v>0.27404947398625773</v>
      </c>
      <c r="K59" s="77">
        <f>AIRFLOW!K27</f>
        <v>13.488720910094568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665.9879999999999</v>
      </c>
      <c r="C60" s="144">
        <f>AIRFLOW!C28</f>
        <v>1471.8</v>
      </c>
      <c r="D60" s="145">
        <f>AIRFLOW!D28</f>
        <v>6.68</v>
      </c>
      <c r="E60" s="146">
        <f>AIRFLOW!E28</f>
        <v>22948</v>
      </c>
      <c r="F60" s="74">
        <f>25.4*AIRFLOW!F28</f>
        <v>693.0753862544757</v>
      </c>
      <c r="G60" s="75">
        <f>AIRFLOW!G28*0.472</f>
        <v>49.13752442301298</v>
      </c>
      <c r="H60" s="74">
        <f>AIRFLOW!H28</f>
        <v>1516.6738844884765</v>
      </c>
      <c r="I60" s="75">
        <f>AIRFLOW!I28</f>
        <v>333.36187501814686</v>
      </c>
      <c r="J60" s="76">
        <f>AIRFLOW!J28</f>
        <v>0.4468657842066312</v>
      </c>
      <c r="K60" s="77">
        <f>AIRFLOW!K28</f>
        <v>21.9797992454112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1153.1599999999999</v>
      </c>
      <c r="C61" s="144">
        <f>AIRFLOW!C29</f>
        <v>1471.8</v>
      </c>
      <c r="D61" s="145">
        <f>AIRFLOW!D29</f>
        <v>6.69</v>
      </c>
      <c r="E61" s="146">
        <f>AIRFLOW!E29</f>
        <v>22929</v>
      </c>
      <c r="F61" s="74">
        <f>25.4*AIRFLOW!F29</f>
        <v>1200.061881615301</v>
      </c>
      <c r="G61" s="75">
        <f>AIRFLOW!G29*0.472</f>
        <v>41.110013892211136</v>
      </c>
      <c r="H61" s="74">
        <f>AIRFLOW!H29</f>
        <v>1516.6738844884765</v>
      </c>
      <c r="I61" s="75">
        <f>AIRFLOW!I29</f>
        <v>482.9180591513048</v>
      </c>
      <c r="J61" s="76">
        <f>AIRFLOW!J29</f>
        <v>0.6473432428301673</v>
      </c>
      <c r="K61" s="77">
        <f>AIRFLOW!K29</f>
        <v>31.840599623311704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1473.708</v>
      </c>
      <c r="C62" s="144">
        <f>AIRFLOW!C30</f>
        <v>1457.4</v>
      </c>
      <c r="D62" s="145">
        <f>AIRFLOW!D30</f>
        <v>6.61</v>
      </c>
      <c r="E62" s="146">
        <f>AIRFLOW!E30</f>
        <v>23066</v>
      </c>
      <c r="F62" s="74">
        <f>25.4*AIRFLOW!F30</f>
        <v>1533.6473650070434</v>
      </c>
      <c r="G62" s="75">
        <f>AIRFLOW!G30*0.472</f>
        <v>35.59118706174118</v>
      </c>
      <c r="H62" s="74">
        <f>AIRFLOW!H30</f>
        <v>1501.834841183249</v>
      </c>
      <c r="I62" s="75">
        <f>AIRFLOW!I30</f>
        <v>534.3061434598533</v>
      </c>
      <c r="J62" s="76">
        <f>AIRFLOW!J30</f>
        <v>0.7162280743429669</v>
      </c>
      <c r="K62" s="77">
        <f>AIRFLOW!K30</f>
        <v>35.57689093421818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1786.8899999999996</v>
      </c>
      <c r="C63" s="144">
        <f>AIRFLOW!C31</f>
        <v>1423</v>
      </c>
      <c r="D63" s="145">
        <f>AIRFLOW!D31</f>
        <v>6.44</v>
      </c>
      <c r="E63" s="146">
        <f>AIRFLOW!E31</f>
        <v>23417</v>
      </c>
      <c r="F63" s="74">
        <f>25.4*AIRFLOW!F31</f>
        <v>1859.5672548818593</v>
      </c>
      <c r="G63" s="75">
        <f>AIRFLOW!G31*0.472</f>
        <v>28.693934157794285</v>
      </c>
      <c r="H63" s="74">
        <f>AIRFLOW!H31</f>
        <v>1466.3860155096495</v>
      </c>
      <c r="I63" s="75">
        <f>AIRFLOW!I31</f>
        <v>522.3049831542752</v>
      </c>
      <c r="J63" s="76">
        <f>AIRFLOW!J31</f>
        <v>0.7001407280888408</v>
      </c>
      <c r="K63" s="77">
        <f>AIRFLOW!K31</f>
        <v>35.61851910956377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2070.862</v>
      </c>
      <c r="C64" s="144">
        <f>AIRFLOW!C32</f>
        <v>1356.8</v>
      </c>
      <c r="D64" s="145">
        <f>AIRFLOW!D32</f>
        <v>6.1</v>
      </c>
      <c r="E64" s="146">
        <f>AIRFLOW!E32</f>
        <v>24146</v>
      </c>
      <c r="F64" s="74">
        <f>25.4*AIRFLOW!F32</f>
        <v>2155.0891014999006</v>
      </c>
      <c r="G64" s="75">
        <f>AIRFLOW!G32*0.472</f>
        <v>21.382163077056923</v>
      </c>
      <c r="H64" s="74">
        <f>AIRFLOW!H32</f>
        <v>1398.167635870339</v>
      </c>
      <c r="I64" s="75">
        <f>AIRFLOW!I32</f>
        <v>451.06491717292846</v>
      </c>
      <c r="J64" s="76">
        <f>AIRFLOW!J32</f>
        <v>0.6046446610897165</v>
      </c>
      <c r="K64" s="77">
        <f>AIRFLOW!K32</f>
        <v>32.26114706139276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2331.212</v>
      </c>
      <c r="C65" s="144">
        <f>AIRFLOW!C33</f>
        <v>1266.1</v>
      </c>
      <c r="D65" s="145">
        <f>AIRFLOW!D33</f>
        <v>5.65</v>
      </c>
      <c r="E65" s="146">
        <f>AIRFLOW!E33</f>
        <v>25196</v>
      </c>
      <c r="F65" s="74">
        <f>25.4*AIRFLOW!F33</f>
        <v>2426.0281827015933</v>
      </c>
      <c r="G65" s="75">
        <f>AIRFLOW!G33*0.472</f>
        <v>14.478897713737373</v>
      </c>
      <c r="H65" s="74">
        <f>AIRFLOW!H33</f>
        <v>1304.7022728297732</v>
      </c>
      <c r="I65" s="75">
        <f>AIRFLOW!I33</f>
        <v>343.8377241222764</v>
      </c>
      <c r="J65" s="76">
        <f>AIRFLOW!J33</f>
        <v>0.46090847737570567</v>
      </c>
      <c r="K65" s="77">
        <f>AIRFLOW!K33</f>
        <v>26.353730753953975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2608.58</v>
      </c>
      <c r="C66" s="144">
        <f>AIRFLOW!C34</f>
        <v>1168.4</v>
      </c>
      <c r="D66" s="145">
        <f>AIRFLOW!D34</f>
        <v>5.16</v>
      </c>
      <c r="E66" s="146">
        <f>AIRFLOW!E34</f>
        <v>26462</v>
      </c>
      <c r="F66" s="74">
        <f>25.4*AIRFLOW!F34</f>
        <v>2714.677428235494</v>
      </c>
      <c r="G66" s="75">
        <f>AIRFLOW!G34*0.472</f>
        <v>8.606761402336975</v>
      </c>
      <c r="H66" s="74">
        <f>AIRFLOW!H34</f>
        <v>1204.0234859602774</v>
      </c>
      <c r="I66" s="75">
        <f>AIRFLOW!I34</f>
        <v>228.7073792214695</v>
      </c>
      <c r="J66" s="76">
        <f>AIRFLOW!J34</f>
        <v>0.30657825632904756</v>
      </c>
      <c r="K66" s="77">
        <f>AIRFLOW!K34</f>
        <v>18.99525897030674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2827.02</v>
      </c>
      <c r="C67" s="144">
        <f>AIRFLOW!C35</f>
        <v>1081.5</v>
      </c>
      <c r="D67" s="145">
        <f>AIRFLOW!D35</f>
        <v>4.73</v>
      </c>
      <c r="E67" s="146">
        <f>AIRFLOW!E35</f>
        <v>27798</v>
      </c>
      <c r="F67" s="74">
        <f>25.4*AIRFLOW!F35</f>
        <v>2942.001925633987</v>
      </c>
      <c r="G67" s="75">
        <f>AIRFLOW!G35*0.472</f>
        <v>4.11404285459827</v>
      </c>
      <c r="H67" s="74">
        <f>AIRFLOW!H35</f>
        <v>1114.473981569702</v>
      </c>
      <c r="I67" s="75">
        <f>AIRFLOW!I35</f>
        <v>118.47697190972298</v>
      </c>
      <c r="J67" s="76">
        <f>AIRFLOW!J35</f>
        <v>0.15881631623287262</v>
      </c>
      <c r="K67" s="77">
        <f>AIRFLOW!K35</f>
        <v>10.630752612353664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3113.5319999999997</v>
      </c>
      <c r="C68" s="144">
        <f>AIRFLOW!C36</f>
        <v>1007.6</v>
      </c>
      <c r="D68" s="145">
        <f>AIRFLOW!D36</f>
        <v>4.37</v>
      </c>
      <c r="E68" s="146">
        <f>AIRFLOW!E36</f>
        <v>28974</v>
      </c>
      <c r="F68" s="74">
        <f>25.4*AIRFLOW!F36</f>
        <v>3240.167080361313</v>
      </c>
      <c r="G68" s="75">
        <f>AIRFLOW!G36*0.472</f>
        <v>0</v>
      </c>
      <c r="H68" s="74">
        <f>AIRFLOW!H36</f>
        <v>1038.3208357185683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537.07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9"/>
      <c r="B71" s="159"/>
      <c r="C71" s="159"/>
      <c r="D71" s="159"/>
      <c r="E71" s="160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1.2777235203003863</v>
      </c>
      <c r="C74" s="144">
        <f>AIRFLOW!C26</f>
        <v>1465.8</v>
      </c>
      <c r="D74" s="145">
        <f>AIRFLOW!D26</f>
        <v>6.65</v>
      </c>
      <c r="E74" s="149">
        <f>AIRFLOW!E26</f>
        <v>23061</v>
      </c>
      <c r="F74" s="80">
        <f>AIRFLOW!F26*(0.07355/0.2952998)</f>
        <v>1.329691709698401</v>
      </c>
      <c r="G74" s="80">
        <f>AIRFLOW!G26*0.472*(0.001*3600)</f>
        <v>204.1537299363541</v>
      </c>
      <c r="H74" s="79">
        <f>AIRFLOW!H26</f>
        <v>1510.490949777965</v>
      </c>
      <c r="I74" s="81">
        <f>AIRFLOW!I26</f>
        <v>75.27350754522438</v>
      </c>
      <c r="J74" s="82">
        <f>AIRFLOW!J26</f>
        <v>0.10090282512764662</v>
      </c>
      <c r="K74" s="80">
        <f>AIRFLOW!K26</f>
        <v>4.983380241787561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3.6961826591145677</v>
      </c>
      <c r="C75" s="144">
        <f>AIRFLOW!C27</f>
        <v>1470.8</v>
      </c>
      <c r="D75" s="145">
        <f>AIRFLOW!D27</f>
        <v>6.69</v>
      </c>
      <c r="E75" s="149">
        <f>AIRFLOW!E27</f>
        <v>22989</v>
      </c>
      <c r="F75" s="80">
        <f>AIRFLOW!F27*(0.07355/0.2952998)</f>
        <v>3.8465155890690585</v>
      </c>
      <c r="G75" s="80">
        <f>AIRFLOW!G27*0.472*(0.001*3600)</f>
        <v>191.67542283484684</v>
      </c>
      <c r="H75" s="79">
        <f>AIRFLOW!H27</f>
        <v>1515.643395370058</v>
      </c>
      <c r="I75" s="81">
        <f>AIRFLOW!I27</f>
        <v>204.44090759374828</v>
      </c>
      <c r="J75" s="82">
        <f>AIRFLOW!J27</f>
        <v>0.27404947398625773</v>
      </c>
      <c r="K75" s="80">
        <f>AIRFLOW!K27</f>
        <v>13.488720910094568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6.530586881535307</v>
      </c>
      <c r="C76" s="144">
        <f>AIRFLOW!C28</f>
        <v>1471.8</v>
      </c>
      <c r="D76" s="145">
        <f>AIRFLOW!D28</f>
        <v>6.68</v>
      </c>
      <c r="E76" s="149">
        <f>AIRFLOW!E28</f>
        <v>22948</v>
      </c>
      <c r="F76" s="80">
        <f>AIRFLOW!F28*(0.07355/0.2952998)</f>
        <v>6.796202071791827</v>
      </c>
      <c r="G76" s="80">
        <f>AIRFLOW!G28*0.472*(0.001*3600)</f>
        <v>176.89508792284673</v>
      </c>
      <c r="H76" s="79">
        <f>AIRFLOW!H28</f>
        <v>1516.6738844884765</v>
      </c>
      <c r="I76" s="81">
        <f>AIRFLOW!I28</f>
        <v>333.36187501814686</v>
      </c>
      <c r="J76" s="82">
        <f>AIRFLOW!J28</f>
        <v>0.4468657842066312</v>
      </c>
      <c r="K76" s="80">
        <f>AIRFLOW!K28</f>
        <v>21.9797992454112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11.30772862020225</v>
      </c>
      <c r="C77" s="144">
        <f>AIRFLOW!C29</f>
        <v>1471.8</v>
      </c>
      <c r="D77" s="145">
        <f>AIRFLOW!D29</f>
        <v>6.69</v>
      </c>
      <c r="E77" s="149">
        <f>AIRFLOW!E29</f>
        <v>22929</v>
      </c>
      <c r="F77" s="80">
        <f>AIRFLOW!F29*(0.07355/0.2952998)</f>
        <v>11.767642031249006</v>
      </c>
      <c r="G77" s="80">
        <f>AIRFLOW!G29*0.472*(0.001*3600)</f>
        <v>147.99605001196008</v>
      </c>
      <c r="H77" s="79">
        <f>AIRFLOW!H29</f>
        <v>1516.6738844884765</v>
      </c>
      <c r="I77" s="81">
        <f>AIRFLOW!I29</f>
        <v>482.9180591513048</v>
      </c>
      <c r="J77" s="82">
        <f>AIRFLOW!J29</f>
        <v>0.6473432428301673</v>
      </c>
      <c r="K77" s="80">
        <f>AIRFLOW!K29</f>
        <v>31.840599623311704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14.450978293923669</v>
      </c>
      <c r="C78" s="144">
        <f>AIRFLOW!C30</f>
        <v>1457.4</v>
      </c>
      <c r="D78" s="145">
        <f>AIRFLOW!D30</f>
        <v>6.61</v>
      </c>
      <c r="E78" s="149">
        <f>AIRFLOW!E30</f>
        <v>23066</v>
      </c>
      <c r="F78" s="80">
        <f>AIRFLOW!F30*(0.07355/0.2952998)</f>
        <v>15.038735476939811</v>
      </c>
      <c r="G78" s="80">
        <f>AIRFLOW!G30*0.472*(0.001*3600)</f>
        <v>128.12827342226825</v>
      </c>
      <c r="H78" s="79">
        <f>AIRFLOW!H30</f>
        <v>1501.834841183249</v>
      </c>
      <c r="I78" s="81">
        <f>AIRFLOW!I30</f>
        <v>534.3061434598533</v>
      </c>
      <c r="J78" s="82">
        <f>AIRFLOW!J30</f>
        <v>0.7162280743429669</v>
      </c>
      <c r="K78" s="80">
        <f>AIRFLOW!K30</f>
        <v>35.57689093421818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17.5219979830667</v>
      </c>
      <c r="C79" s="144">
        <f>AIRFLOW!C31</f>
        <v>1423</v>
      </c>
      <c r="D79" s="145">
        <f>AIRFLOW!D31</f>
        <v>6.44</v>
      </c>
      <c r="E79" s="149">
        <f>AIRFLOW!E31</f>
        <v>23417</v>
      </c>
      <c r="F79" s="80">
        <f>AIRFLOW!F31*(0.07355/0.2952998)</f>
        <v>18.23466116516228</v>
      </c>
      <c r="G79" s="80">
        <f>AIRFLOW!G31*0.472*(0.001*3600)</f>
        <v>103.29816296805943</v>
      </c>
      <c r="H79" s="79">
        <f>AIRFLOW!H31</f>
        <v>1466.3860155096495</v>
      </c>
      <c r="I79" s="81">
        <f>AIRFLOW!I31</f>
        <v>522.3049831542752</v>
      </c>
      <c r="J79" s="82">
        <f>AIRFLOW!J31</f>
        <v>0.7001407280888408</v>
      </c>
      <c r="K79" s="80">
        <f>AIRFLOW!K31</f>
        <v>35.61851910956377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20.30658842301959</v>
      </c>
      <c r="C80" s="144">
        <f>AIRFLOW!C32</f>
        <v>1356.8</v>
      </c>
      <c r="D80" s="145">
        <f>AIRFLOW!D32</f>
        <v>6.1</v>
      </c>
      <c r="E80" s="149">
        <f>AIRFLOW!E32</f>
        <v>24146</v>
      </c>
      <c r="F80" s="80">
        <f>AIRFLOW!F32*(0.07355/0.2952998)</f>
        <v>21.13250781514827</v>
      </c>
      <c r="G80" s="80">
        <f>AIRFLOW!G32*0.472*(0.001*3600)</f>
        <v>76.97578707740493</v>
      </c>
      <c r="H80" s="79">
        <f>AIRFLOW!H32</f>
        <v>1398.167635870339</v>
      </c>
      <c r="I80" s="81">
        <f>AIRFLOW!I32</f>
        <v>451.06491717292846</v>
      </c>
      <c r="J80" s="82">
        <f>AIRFLOW!J32</f>
        <v>0.6046446610897165</v>
      </c>
      <c r="K80" s="80">
        <f>AIRFLOW!K32</f>
        <v>32.26114706139276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22.85954477449697</v>
      </c>
      <c r="C81" s="144">
        <f>AIRFLOW!C33</f>
        <v>1266.1</v>
      </c>
      <c r="D81" s="145">
        <f>AIRFLOW!D33</f>
        <v>5.65</v>
      </c>
      <c r="E81" s="149">
        <f>AIRFLOW!E33</f>
        <v>25196</v>
      </c>
      <c r="F81" s="80">
        <f>AIRFLOW!F33*(0.07355/0.2952998)</f>
        <v>23.789299242908235</v>
      </c>
      <c r="G81" s="80">
        <f>AIRFLOW!G33*0.472*(0.001*3600)</f>
        <v>52.12403176945455</v>
      </c>
      <c r="H81" s="79">
        <f>AIRFLOW!H33</f>
        <v>1304.7022728297732</v>
      </c>
      <c r="I81" s="81">
        <f>AIRFLOW!I33</f>
        <v>343.8377241222764</v>
      </c>
      <c r="J81" s="82">
        <f>AIRFLOW!J33</f>
        <v>0.46090847737570567</v>
      </c>
      <c r="K81" s="80">
        <f>AIRFLOW!K33</f>
        <v>26.353730753953975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25.579377297241653</v>
      </c>
      <c r="C82" s="144">
        <f>AIRFLOW!C34</f>
        <v>1168.4</v>
      </c>
      <c r="D82" s="145">
        <f>AIRFLOW!D34</f>
        <v>5.16</v>
      </c>
      <c r="E82" s="149">
        <f>AIRFLOW!E34</f>
        <v>26462</v>
      </c>
      <c r="F82" s="80">
        <f>AIRFLOW!F34*(0.07355/0.2952998)</f>
        <v>26.61975411033641</v>
      </c>
      <c r="G82" s="80">
        <f>AIRFLOW!G34*0.472*(0.001*3600)</f>
        <v>30.98434104841311</v>
      </c>
      <c r="H82" s="79">
        <f>AIRFLOW!H34</f>
        <v>1204.0234859602774</v>
      </c>
      <c r="I82" s="81">
        <f>AIRFLOW!I34</f>
        <v>228.7073792214695</v>
      </c>
      <c r="J82" s="82">
        <f>AIRFLOW!J34</f>
        <v>0.30657825632904756</v>
      </c>
      <c r="K82" s="80">
        <f>AIRFLOW!K34</f>
        <v>18.99525897030674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27.72136994335926</v>
      </c>
      <c r="C83" s="144">
        <f>AIRFLOW!C35</f>
        <v>1081.5</v>
      </c>
      <c r="D83" s="145">
        <f>AIRFLOW!D35</f>
        <v>4.73</v>
      </c>
      <c r="E83" s="149">
        <f>AIRFLOW!E35</f>
        <v>27798</v>
      </c>
      <c r="F83" s="80">
        <f>AIRFLOW!F35*(0.07355/0.2952998)</f>
        <v>28.84886691801794</v>
      </c>
      <c r="G83" s="80">
        <f>AIRFLOW!G35*0.472*(0.001*3600)</f>
        <v>14.810554276553772</v>
      </c>
      <c r="H83" s="79">
        <f>AIRFLOW!H35</f>
        <v>1114.473981569702</v>
      </c>
      <c r="I83" s="81">
        <f>AIRFLOW!I35</f>
        <v>118.47697190972298</v>
      </c>
      <c r="J83" s="82">
        <f>AIRFLOW!J35</f>
        <v>0.15881631623287262</v>
      </c>
      <c r="K83" s="80">
        <f>AIRFLOW!K35</f>
        <v>10.630752612353664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30.530867274546075</v>
      </c>
      <c r="C84" s="144">
        <f>AIRFLOW!C36</f>
        <v>1007.6</v>
      </c>
      <c r="D84" s="145">
        <f>AIRFLOW!D36</f>
        <v>4.37</v>
      </c>
      <c r="E84" s="149">
        <f>AIRFLOW!E36</f>
        <v>28974</v>
      </c>
      <c r="F84" s="80">
        <f>AIRFLOW!F36*(0.07355/0.2952998)</f>
        <v>31.772633484372317</v>
      </c>
      <c r="G84" s="80">
        <f>AIRFLOW!G36*0.472*(0.001*3600)</f>
        <v>0</v>
      </c>
      <c r="H84" s="79">
        <f>AIRFLOW!H36</f>
        <v>1038.3208357185683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537.07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114.81 in H2O, 2916 mm H2O or 28.60 kPa, Maximum open watts = 1707 watts.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70"/>
      <c r="B88" s="171"/>
      <c r="C88" s="171"/>
      <c r="D88" s="171"/>
      <c r="E88" s="171"/>
      <c r="F88" s="171"/>
      <c r="G88" s="171"/>
      <c r="H88" s="171"/>
      <c r="I88" s="171"/>
      <c r="J88" s="171"/>
      <c r="K88" s="17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3"/>
      <c r="B89" s="174"/>
      <c r="C89" s="174"/>
      <c r="D89" s="174"/>
      <c r="E89" s="174"/>
      <c r="F89" s="174"/>
      <c r="G89" s="174"/>
      <c r="H89" s="174"/>
      <c r="I89" s="174"/>
      <c r="J89" s="174"/>
      <c r="K89" s="17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6" t="s">
        <v>105</v>
      </c>
      <c r="B96" s="176"/>
      <c r="C96" s="17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2" t="s">
        <v>106</v>
      </c>
      <c r="B97" s="162"/>
      <c r="C97" s="162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2" t="s">
        <v>107</v>
      </c>
      <c r="B99" s="162"/>
      <c r="C99">
        <f>F36*D96</f>
        <v>114.80906977658196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2916.1503723251817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28.595370135935084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2" t="s">
        <v>110</v>
      </c>
      <c r="B102" s="162"/>
      <c r="C102">
        <f>H74*D97</f>
        <v>1706.8547732491002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8">
        <f>IF(ISERR(+$BE$105),"",+$BE$105)</f>
        <v>315.67896416958484</v>
      </c>
      <c r="BC125" s="158"/>
      <c r="BD125" s="158"/>
      <c r="BF125" s="163">
        <f>IF(ISERR(+$BE$111),"",+$BE$111)</f>
        <v>0.9984850090034166</v>
      </c>
      <c r="BG125" s="163"/>
      <c r="BH125" s="163"/>
      <c r="BJ125" s="164">
        <f>IF(ISERR(+$BE$112),"",+$BE$112)</f>
        <v>3.95309016936082</v>
      </c>
      <c r="BK125" s="164"/>
      <c r="BL125" s="16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2010-08-05T23:28:56Z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908661860</vt:i4>
  </property>
  <property fmtid="{D5CDD505-2E9C-101B-9397-08002B2CF9AE}" pid="3" name="_EmailSubject">
    <vt:lpwstr>Dear team - I have been adding to my website for quite awhile now and need to get some pictures and spec sheets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