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6630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<sst xmlns="http://schemas.openxmlformats.org/spreadsheetml/2006/main" count="78" uniqueCount="30">
  <si>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</si>
  <si>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</si>
  <si>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</si>
  <si>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</si>
  <si>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</si>
  <si>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</si>
  <si>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</si>
  <si>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</si>
  <si>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</si>
  <si>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</si>
  <si>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</si>
  <si>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</si>
  <si>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</si>
  <si>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</si>
  <si>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</si>
  <si>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</si>
  <si>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</si>
  <si>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</si>
  <si>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</si>
  <si>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</si>
  <si>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</si>
  <si>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</si>
  <si>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</si>
  <si>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</si>
  <si>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</si>
  <si>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97.34 inH20, 2472 mmH20 or 24.24 Pa, Maximum open watts = 1035 watts.</t>
  </si>
  <si>
    <t>LIGHTHOUSE</t>
  </si>
  <si>
    <t>VACUUM</t>
  </si>
  <si>
    <t>MOTOR</t>
  </si>
  <si>
    <t>LH6600-104A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</si>
</sst>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6925"/>
          <c:h val="0.84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9821614"/>
        <c:axId val="6706793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6740504"/>
        <c:axId val="63793625"/>
      </c:scatterChart>
      <c:valAx>
        <c:axId val="2982161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7067935"/>
        <c:crosses val="autoZero"/>
        <c:crossBetween val="midCat"/>
        <c:dispUnits/>
        <c:majorUnit val="10"/>
      </c:valAx>
      <c:valAx>
        <c:axId val="67067935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1614"/>
        <c:crosses val="autoZero"/>
        <c:crossBetween val="midCat"/>
        <c:dispUnits/>
      </c:valAx>
      <c:valAx>
        <c:axId val="66740504"/>
        <c:scaling>
          <c:orientation val="minMax"/>
        </c:scaling>
        <c:axPos val="b"/>
        <c:delete val="1"/>
        <c:majorTickMark val="out"/>
        <c:minorTickMark val="none"/>
        <c:tickLblPos val="nextTo"/>
        <c:crossAx val="63793625"/>
        <c:crosses val="max"/>
        <c:crossBetween val="midCat"/>
        <c:dispUnits/>
      </c:valAx>
      <c:valAx>
        <c:axId val="6379362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4050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271714"/>
        <c:axId val="67009971"/>
      </c:scatterChart>
      <c:valAx>
        <c:axId val="3727171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7009971"/>
        <c:crosses val="autoZero"/>
        <c:crossBetween val="midCat"/>
        <c:dispUnits/>
      </c:valAx>
      <c:valAx>
        <c:axId val="6700997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7271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875"/>
          <c:w val="0.9087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6218828"/>
        <c:axId val="5909854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2124822"/>
        <c:axId val="22252487"/>
      </c:scatterChart>
      <c:valAx>
        <c:axId val="66218828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098541"/>
        <c:crosses val="autoZero"/>
        <c:crossBetween val="midCat"/>
        <c:dispUnits/>
        <c:majorUnit val="5"/>
      </c:valAx>
      <c:valAx>
        <c:axId val="5909854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8828"/>
        <c:crosses val="autoZero"/>
        <c:crossBetween val="midCat"/>
        <c:dispUnits/>
      </c:valAx>
      <c:valAx>
        <c:axId val="62124822"/>
        <c:scaling>
          <c:orientation val="minMax"/>
        </c:scaling>
        <c:axPos val="b"/>
        <c:delete val="1"/>
        <c:majorTickMark val="out"/>
        <c:minorTickMark val="none"/>
        <c:tickLblPos val="nextTo"/>
        <c:crossAx val="22252487"/>
        <c:crosses val="max"/>
        <c:crossBetween val="midCat"/>
        <c:dispUnits/>
      </c:valAx>
      <c:valAx>
        <c:axId val="2225248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2482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733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721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108"/>
      <c r="B1" s="51"/>
      <c r="C1" s="51"/>
      <c r="D1" s="51"/>
      <c r="E1" s="5"/>
      <c r="F1" s="52"/>
      <c r="G1" s="5"/>
      <c r="H1" s="5"/>
      <c r="I1" s="5"/>
      <c r="J1" s="5"/>
      <c r="K1" s="5"/>
      <c r="L1" s="5"/>
      <c r="M1" s="5"/>
      <c r="N1" s="3"/>
    </row>
    <row r="2" spans="1:14" ht="24.75">
      <c r="A2" s="120"/>
      <c r="B2" s="120"/>
      <c r="C2" s="120"/>
      <c r="D2" s="53"/>
      <c r="E2" s="53"/>
      <c r="F2" s="53"/>
      <c r="G2" s="54"/>
      <c r="H2" s="121"/>
      <c r="I2" s="121"/>
      <c r="J2" s="121"/>
      <c r="K2" s="121"/>
      <c r="L2" s="121"/>
      <c r="M2" s="121"/>
      <c r="N2" s="3"/>
    </row>
    <row r="3" spans="1:14" ht="24.75">
      <c r="A3" s="120" t="s">
        <v>20</v>
      </c>
      <c r="B3" s="120"/>
      <c r="C3" s="120"/>
      <c r="D3" s="55"/>
      <c r="E3" s="55"/>
      <c r="F3" s="55"/>
      <c r="G3" s="56"/>
      <c r="H3" s="122"/>
      <c r="I3" s="122"/>
      <c r="J3" s="122"/>
      <c r="K3" s="122"/>
      <c r="L3" s="122"/>
      <c r="M3" s="122"/>
      <c r="N3" s="3"/>
    </row>
    <row r="4" spans="1:14" ht="26.25">
      <c r="A4" s="125" t="s">
        <v>21</v>
      </c>
      <c r="B4" s="125"/>
      <c r="C4" s="125"/>
      <c r="D4" s="57"/>
      <c r="E4" s="58"/>
      <c r="F4" s="58"/>
      <c r="G4" s="58"/>
      <c r="H4" s="2"/>
      <c r="I4" s="2"/>
      <c r="J4" s="109" t="s">
        <v>26</v>
      </c>
      <c r="K4" s="2"/>
      <c r="L4" s="59"/>
      <c r="M4" s="60"/>
      <c r="N4" s="4"/>
    </row>
    <row r="5" spans="1:14" ht="26.25">
      <c r="A5" s="2"/>
      <c r="B5" s="54"/>
      <c r="C5" s="54"/>
      <c r="D5" s="54"/>
      <c r="E5" s="54"/>
      <c r="F5" s="54"/>
      <c r="G5" s="61"/>
      <c r="H5" s="62"/>
      <c r="I5" s="62"/>
      <c r="J5" s="110" t="s">
        <v>27</v>
      </c>
      <c r="K5" s="62"/>
      <c r="L5" s="62"/>
      <c r="M5" s="60"/>
      <c r="N5" s="4"/>
    </row>
    <row r="6" spans="1:14" ht="26.25">
      <c r="A6" s="55"/>
      <c r="B6" s="63"/>
      <c r="C6" s="64"/>
      <c r="D6" s="64"/>
      <c r="E6" s="57"/>
      <c r="F6" s="57"/>
      <c r="G6" s="65"/>
      <c r="H6" s="65"/>
      <c r="I6" s="65"/>
      <c r="J6" s="110" t="s">
        <v>28</v>
      </c>
      <c r="K6" s="65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7"/>
      <c r="F7" s="57"/>
      <c r="G7" s="65"/>
      <c r="H7" s="65"/>
      <c r="I7" s="65"/>
      <c r="J7" s="65"/>
      <c r="K7" s="65"/>
      <c r="L7" s="65"/>
      <c r="M7" s="60"/>
      <c r="N7" s="4"/>
    </row>
    <row r="8" spans="1:14" ht="26.25">
      <c r="A8" s="55"/>
      <c r="B8" s="63"/>
      <c r="C8" s="64"/>
      <c r="D8" s="64"/>
      <c r="E8" s="57"/>
      <c r="F8" s="57"/>
      <c r="G8" s="65"/>
      <c r="H8" s="65"/>
      <c r="I8" s="65"/>
      <c r="J8" s="110" t="s">
        <v>29</v>
      </c>
      <c r="K8" s="65"/>
      <c r="L8" s="65"/>
      <c r="M8" s="60"/>
      <c r="N8" s="4"/>
    </row>
    <row r="9" spans="1:14" ht="15.75">
      <c r="A9" s="63"/>
      <c r="B9" s="63"/>
      <c r="C9" s="64"/>
      <c r="D9" s="64"/>
      <c r="E9" s="57"/>
      <c r="F9" s="57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4"/>
      <c r="C13" s="54"/>
      <c r="D13" s="54"/>
      <c r="E13" s="54"/>
      <c r="F13" s="54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2.8651400000000002</v>
      </c>
      <c r="C26" s="85">
        <v>894.8056666666668</v>
      </c>
      <c r="D26" s="86">
        <v>7.75225</v>
      </c>
      <c r="E26" s="87">
        <v>17399</v>
      </c>
      <c r="F26" s="45">
        <v>2.956499945204737</v>
      </c>
      <c r="G26" s="45">
        <v>90.14826153628383</v>
      </c>
      <c r="H26" s="46">
        <v>916.1942922847043</v>
      </c>
      <c r="I26" s="47">
        <v>31.280928599139386</v>
      </c>
      <c r="J26" s="48">
        <v>0.04193153967713054</v>
      </c>
      <c r="K26" s="47">
        <v>3.41392871544693</v>
      </c>
      <c r="L26" s="20"/>
      <c r="M26" s="20"/>
    </row>
    <row r="27" spans="1:13" ht="15" customHeight="1">
      <c r="A27" s="44">
        <v>1.5</v>
      </c>
      <c r="B27" s="84">
        <v>8.560426666666666</v>
      </c>
      <c r="C27" s="85">
        <v>905.189</v>
      </c>
      <c r="D27" s="86">
        <v>7.83737</v>
      </c>
      <c r="E27" s="87">
        <v>17362</v>
      </c>
      <c r="F27" s="45">
        <v>8.83339067931381</v>
      </c>
      <c r="G27" s="45">
        <v>86.05903345746871</v>
      </c>
      <c r="H27" s="46">
        <v>926.8258194299536</v>
      </c>
      <c r="I27" s="47">
        <v>89.21437477150103</v>
      </c>
      <c r="J27" s="48">
        <v>0.11959031470710595</v>
      </c>
      <c r="K27" s="47">
        <v>9.625774591770718</v>
      </c>
      <c r="L27" s="20"/>
      <c r="M27" s="20"/>
    </row>
    <row r="28" spans="1:13" ht="15" customHeight="1">
      <c r="A28" s="44">
        <v>1.25</v>
      </c>
      <c r="B28" s="84">
        <v>15.575800000000001</v>
      </c>
      <c r="C28" s="85">
        <v>914.042</v>
      </c>
      <c r="D28" s="86">
        <v>7.921486666666667</v>
      </c>
      <c r="E28" s="87">
        <v>17217</v>
      </c>
      <c r="F28" s="45">
        <v>16.07246132702763</v>
      </c>
      <c r="G28" s="45">
        <v>80.72986839270237</v>
      </c>
      <c r="H28" s="46">
        <v>935.8904335375192</v>
      </c>
      <c r="I28" s="47">
        <v>152.2843047739456</v>
      </c>
      <c r="J28" s="48">
        <v>0.20413445680153564</v>
      </c>
      <c r="K28" s="47">
        <v>16.270453731294296</v>
      </c>
      <c r="L28" s="20"/>
      <c r="M28" s="20"/>
    </row>
    <row r="29" spans="1:14" ht="15" customHeight="1">
      <c r="A29" s="44">
        <v>1</v>
      </c>
      <c r="B29" s="84">
        <v>28.946466666666666</v>
      </c>
      <c r="C29" s="85">
        <v>928.686</v>
      </c>
      <c r="D29" s="86">
        <v>8.040646666666666</v>
      </c>
      <c r="E29" s="87">
        <v>17045</v>
      </c>
      <c r="F29" s="45">
        <v>29.869474829806133</v>
      </c>
      <c r="G29" s="45">
        <v>69.90139968364348</v>
      </c>
      <c r="H29" s="46">
        <v>950.8844704731563</v>
      </c>
      <c r="I29" s="47">
        <v>245.04766419589427</v>
      </c>
      <c r="J29" s="48">
        <v>0.3284821235869896</v>
      </c>
      <c r="K29" s="47">
        <v>25.76835569552792</v>
      </c>
      <c r="L29" s="20"/>
      <c r="M29" s="20"/>
      <c r="N29" s="10"/>
    </row>
    <row r="30" spans="1:13" ht="15" customHeight="1">
      <c r="A30" s="44">
        <v>0.875</v>
      </c>
      <c r="B30" s="84">
        <v>38.98696666666667</v>
      </c>
      <c r="C30" s="85">
        <v>929.8843333333333</v>
      </c>
      <c r="D30" s="86">
        <v>8.06368</v>
      </c>
      <c r="E30" s="87">
        <v>17000</v>
      </c>
      <c r="F30" s="45">
        <v>40.23013354101332</v>
      </c>
      <c r="G30" s="45">
        <v>61.83095732790705</v>
      </c>
      <c r="H30" s="46">
        <v>952.1114476830172</v>
      </c>
      <c r="I30" s="47">
        <v>291.92984947684783</v>
      </c>
      <c r="J30" s="48">
        <v>0.39132687597432686</v>
      </c>
      <c r="K30" s="47">
        <v>30.660382325837805</v>
      </c>
      <c r="L30" s="20"/>
      <c r="M30" s="20"/>
    </row>
    <row r="31" spans="1:13" ht="15" customHeight="1">
      <c r="A31" s="44">
        <v>0.75</v>
      </c>
      <c r="B31" s="84">
        <v>50.4875</v>
      </c>
      <c r="C31" s="85">
        <v>921.8966666666666</v>
      </c>
      <c r="D31" s="86">
        <v>7.980063333333334</v>
      </c>
      <c r="E31" s="87">
        <v>17114</v>
      </c>
      <c r="F31" s="45">
        <v>52.09738127404739</v>
      </c>
      <c r="G31" s="45">
        <v>51.49627294319805</v>
      </c>
      <c r="H31" s="46">
        <v>943.9328510543943</v>
      </c>
      <c r="I31" s="47">
        <v>314.8521553227989</v>
      </c>
      <c r="J31" s="48">
        <v>0.4220538275104542</v>
      </c>
      <c r="K31" s="47">
        <v>33.35461395965961</v>
      </c>
      <c r="L31" s="20"/>
      <c r="M31" s="20"/>
    </row>
    <row r="32" spans="1:13" ht="15" customHeight="1">
      <c r="A32" s="44">
        <v>0.625</v>
      </c>
      <c r="B32" s="84">
        <v>62.2981</v>
      </c>
      <c r="C32" s="85">
        <v>890.7453333333333</v>
      </c>
      <c r="D32" s="86">
        <v>7.697673333333333</v>
      </c>
      <c r="E32" s="87">
        <v>17540</v>
      </c>
      <c r="F32" s="45">
        <v>64.28458268578821</v>
      </c>
      <c r="G32" s="45">
        <v>39.575529455667564</v>
      </c>
      <c r="H32" s="46">
        <v>912.0369044145186</v>
      </c>
      <c r="I32" s="47">
        <v>298.56767094896867</v>
      </c>
      <c r="J32" s="48">
        <v>0.4002247599852127</v>
      </c>
      <c r="K32" s="47">
        <v>32.736077961966224</v>
      </c>
      <c r="L32" s="20"/>
      <c r="M32" s="20"/>
    </row>
    <row r="33" spans="1:14" ht="15" customHeight="1">
      <c r="A33" s="44">
        <v>0.5</v>
      </c>
      <c r="B33" s="84">
        <v>72.79863333333334</v>
      </c>
      <c r="C33" s="85">
        <v>840.357</v>
      </c>
      <c r="D33" s="86">
        <v>7.239036666666666</v>
      </c>
      <c r="E33" s="87">
        <v>18259</v>
      </c>
      <c r="F33" s="45">
        <v>75.11994368895752</v>
      </c>
      <c r="G33" s="45">
        <v>27.266850034370545</v>
      </c>
      <c r="H33" s="46">
        <v>860.4441339197642</v>
      </c>
      <c r="I33" s="47">
        <v>240.37855036321932</v>
      </c>
      <c r="J33" s="48">
        <v>0.32222325785954326</v>
      </c>
      <c r="K33" s="47">
        <v>27.93726839451308</v>
      </c>
      <c r="L33" s="20"/>
      <c r="M33" s="20"/>
      <c r="N33" s="17"/>
    </row>
    <row r="34" spans="1:13" ht="15" customHeight="1">
      <c r="A34" s="44">
        <v>0.375</v>
      </c>
      <c r="B34" s="84">
        <v>82.91916666666667</v>
      </c>
      <c r="C34" s="85">
        <v>786.4409999999999</v>
      </c>
      <c r="D34" s="86">
        <v>6.74936</v>
      </c>
      <c r="E34" s="87">
        <v>19226</v>
      </c>
      <c r="F34" s="45">
        <v>85.5631877347782</v>
      </c>
      <c r="G34" s="45">
        <v>16.43109493123663</v>
      </c>
      <c r="H34" s="46">
        <v>805.2393746038806</v>
      </c>
      <c r="I34" s="47">
        <v>164.9899062093161</v>
      </c>
      <c r="J34" s="48">
        <v>0.22116609411436475</v>
      </c>
      <c r="K34" s="47">
        <v>20.490127336830284</v>
      </c>
      <c r="L34" s="20"/>
      <c r="M34" s="20"/>
    </row>
    <row r="35" spans="1:13" ht="15" customHeight="1">
      <c r="A35" s="44">
        <v>0.25</v>
      </c>
      <c r="B35" s="84">
        <v>92.41460000000001</v>
      </c>
      <c r="C35" s="85">
        <v>737.717</v>
      </c>
      <c r="D35" s="86">
        <v>6.302736666666667</v>
      </c>
      <c r="E35" s="87">
        <v>20215</v>
      </c>
      <c r="F35" s="45">
        <v>95.36139938576044</v>
      </c>
      <c r="G35" s="45">
        <v>7.991375930772158</v>
      </c>
      <c r="H35" s="46">
        <v>755.3507201616536</v>
      </c>
      <c r="I35" s="47">
        <v>89.43307157119807</v>
      </c>
      <c r="J35" s="48">
        <v>0.11988347395602961</v>
      </c>
      <c r="K35" s="47">
        <v>11.840225661310944</v>
      </c>
      <c r="L35" s="20"/>
      <c r="M35" s="20"/>
    </row>
    <row r="36" spans="1:14" ht="15" customHeight="1">
      <c r="A36" s="44">
        <v>0</v>
      </c>
      <c r="B36" s="84">
        <v>104.81</v>
      </c>
      <c r="C36" s="85">
        <v>689.259</v>
      </c>
      <c r="D36" s="86">
        <v>5.878150000000001</v>
      </c>
      <c r="E36" s="87">
        <v>21187</v>
      </c>
      <c r="F36" s="45">
        <v>108.15204815712617</v>
      </c>
      <c r="G36" s="45">
        <v>0</v>
      </c>
      <c r="H36" s="46">
        <v>705.7344239429227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315.4323671286774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6" t="s">
        <v>18</v>
      </c>
      <c r="B55" s="127"/>
      <c r="C55" s="127"/>
      <c r="D55" s="127"/>
      <c r="E55" s="127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72.774556</v>
      </c>
      <c r="C58" s="102">
        <f>AIRFLOW!C26</f>
        <v>894.8056666666668</v>
      </c>
      <c r="D58" s="103">
        <f>AIRFLOW!D26</f>
        <v>7.75225</v>
      </c>
      <c r="E58" s="104">
        <f>AIRFLOW!E26</f>
        <v>17399</v>
      </c>
      <c r="F58" s="35">
        <f>25.4*AIRFLOW!F26</f>
        <v>75.09509860820032</v>
      </c>
      <c r="G58" s="36">
        <f>AIRFLOW!G26*0.472</f>
        <v>42.54997944512596</v>
      </c>
      <c r="H58" s="35">
        <f>AIRFLOW!H26</f>
        <v>916.1942922847043</v>
      </c>
      <c r="I58" s="36">
        <f>AIRFLOW!I26</f>
        <v>31.280928599139386</v>
      </c>
      <c r="J58" s="37">
        <f>AIRFLOW!J26</f>
        <v>0.04193153967713054</v>
      </c>
      <c r="K58" s="38">
        <f>AIRFLOW!K26</f>
        <v>3.41392871544693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217.43483733333332</v>
      </c>
      <c r="C59" s="102">
        <f>AIRFLOW!C27</f>
        <v>905.189</v>
      </c>
      <c r="D59" s="103">
        <f>AIRFLOW!D27</f>
        <v>7.83737</v>
      </c>
      <c r="E59" s="104">
        <f>AIRFLOW!E27</f>
        <v>17362</v>
      </c>
      <c r="F59" s="35">
        <f>25.4*AIRFLOW!F27</f>
        <v>224.36812325457078</v>
      </c>
      <c r="G59" s="36">
        <f>AIRFLOW!G27*0.472</f>
        <v>40.61986379192523</v>
      </c>
      <c r="H59" s="35">
        <f>AIRFLOW!H27</f>
        <v>926.8258194299536</v>
      </c>
      <c r="I59" s="36">
        <f>AIRFLOW!I27</f>
        <v>89.21437477150103</v>
      </c>
      <c r="J59" s="37">
        <f>AIRFLOW!J27</f>
        <v>0.11959031470710595</v>
      </c>
      <c r="K59" s="38">
        <f>AIRFLOW!K27</f>
        <v>9.625774591770718</v>
      </c>
      <c r="L59" s="2"/>
      <c r="M59" s="2"/>
    </row>
    <row r="60" spans="1:13" ht="15.75">
      <c r="A60" s="34">
        <f>AIRFLOW!A28*25.4</f>
        <v>31.75</v>
      </c>
      <c r="B60" s="101">
        <f>AIRFLOW!B28*25.4</f>
        <v>395.62532</v>
      </c>
      <c r="C60" s="102">
        <f>AIRFLOW!C28</f>
        <v>914.042</v>
      </c>
      <c r="D60" s="103">
        <f>AIRFLOW!D28</f>
        <v>7.921486666666667</v>
      </c>
      <c r="E60" s="104">
        <f>AIRFLOW!E28</f>
        <v>17217</v>
      </c>
      <c r="F60" s="35">
        <f>25.4*AIRFLOW!F28</f>
        <v>408.24051770650175</v>
      </c>
      <c r="G60" s="36">
        <f>AIRFLOW!G28*0.472</f>
        <v>38.10449788135552</v>
      </c>
      <c r="H60" s="35">
        <f>AIRFLOW!H28</f>
        <v>935.8904335375192</v>
      </c>
      <c r="I60" s="36">
        <f>AIRFLOW!I28</f>
        <v>152.2843047739456</v>
      </c>
      <c r="J60" s="37">
        <f>AIRFLOW!J28</f>
        <v>0.20413445680153564</v>
      </c>
      <c r="K60" s="38">
        <f>AIRFLOW!K28</f>
        <v>16.270453731294296</v>
      </c>
      <c r="L60" s="2"/>
      <c r="M60" s="2"/>
    </row>
    <row r="61" spans="1:13" ht="15.75">
      <c r="A61" s="34">
        <f>AIRFLOW!A29*25.4</f>
        <v>25.4</v>
      </c>
      <c r="B61" s="101">
        <f>AIRFLOW!B29*25.4</f>
        <v>735.2402533333333</v>
      </c>
      <c r="C61" s="102">
        <f>AIRFLOW!C29</f>
        <v>928.686</v>
      </c>
      <c r="D61" s="103">
        <f>AIRFLOW!D29</f>
        <v>8.040646666666666</v>
      </c>
      <c r="E61" s="104">
        <f>AIRFLOW!E29</f>
        <v>17045</v>
      </c>
      <c r="F61" s="35">
        <f>25.4*AIRFLOW!F29</f>
        <v>758.6846606770757</v>
      </c>
      <c r="G61" s="36">
        <f>AIRFLOW!G29*0.472</f>
        <v>32.993460650679715</v>
      </c>
      <c r="H61" s="35">
        <f>AIRFLOW!H29</f>
        <v>950.8844704731563</v>
      </c>
      <c r="I61" s="36">
        <f>AIRFLOW!I29</f>
        <v>245.04766419589427</v>
      </c>
      <c r="J61" s="37">
        <f>AIRFLOW!J29</f>
        <v>0.3284821235869896</v>
      </c>
      <c r="K61" s="38">
        <f>AIRFLOW!K29</f>
        <v>25.76835569552792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990.2689533333333</v>
      </c>
      <c r="C62" s="102">
        <f>AIRFLOW!C30</f>
        <v>929.8843333333333</v>
      </c>
      <c r="D62" s="103">
        <f>AIRFLOW!D30</f>
        <v>8.06368</v>
      </c>
      <c r="E62" s="104">
        <f>AIRFLOW!E30</f>
        <v>17000</v>
      </c>
      <c r="F62" s="35">
        <f>25.4*AIRFLOW!F30</f>
        <v>1021.8453919417384</v>
      </c>
      <c r="G62" s="36">
        <f>AIRFLOW!G30*0.472</f>
        <v>29.184211858772127</v>
      </c>
      <c r="H62" s="35">
        <f>AIRFLOW!H30</f>
        <v>952.1114476830172</v>
      </c>
      <c r="I62" s="36">
        <f>AIRFLOW!I30</f>
        <v>291.92984947684783</v>
      </c>
      <c r="J62" s="37">
        <f>AIRFLOW!J30</f>
        <v>0.39132687597432686</v>
      </c>
      <c r="K62" s="38">
        <f>AIRFLOW!K30</f>
        <v>30.660382325837805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1282.3825</v>
      </c>
      <c r="C63" s="102">
        <f>AIRFLOW!C31</f>
        <v>921.8966666666666</v>
      </c>
      <c r="D63" s="103">
        <f>AIRFLOW!D31</f>
        <v>7.980063333333334</v>
      </c>
      <c r="E63" s="104">
        <f>AIRFLOW!E31</f>
        <v>17114</v>
      </c>
      <c r="F63" s="35">
        <f>25.4*AIRFLOW!F31</f>
        <v>1323.2734843608036</v>
      </c>
      <c r="G63" s="36">
        <f>AIRFLOW!G31*0.472</f>
        <v>24.306240829189477</v>
      </c>
      <c r="H63" s="35">
        <f>AIRFLOW!H31</f>
        <v>943.9328510543943</v>
      </c>
      <c r="I63" s="36">
        <f>AIRFLOW!I31</f>
        <v>314.8521553227989</v>
      </c>
      <c r="J63" s="37">
        <f>AIRFLOW!J31</f>
        <v>0.4220538275104542</v>
      </c>
      <c r="K63" s="38">
        <f>AIRFLOW!K31</f>
        <v>33.35461395965961</v>
      </c>
      <c r="L63" s="2"/>
      <c r="M63" s="2"/>
    </row>
    <row r="64" spans="1:13" ht="15.75">
      <c r="A64" s="34">
        <f>AIRFLOW!A32*25.4</f>
        <v>15.875</v>
      </c>
      <c r="B64" s="101">
        <f>AIRFLOW!B32*25.4</f>
        <v>1582.3717399999998</v>
      </c>
      <c r="C64" s="102">
        <f>AIRFLOW!C32</f>
        <v>890.7453333333333</v>
      </c>
      <c r="D64" s="103">
        <f>AIRFLOW!D32</f>
        <v>7.697673333333333</v>
      </c>
      <c r="E64" s="104">
        <f>AIRFLOW!E32</f>
        <v>17540</v>
      </c>
      <c r="F64" s="35">
        <f>25.4*AIRFLOW!F32</f>
        <v>1632.8284002190205</v>
      </c>
      <c r="G64" s="36">
        <f>AIRFLOW!G32*0.472</f>
        <v>18.679649903075088</v>
      </c>
      <c r="H64" s="35">
        <f>AIRFLOW!H32</f>
        <v>912.0369044145186</v>
      </c>
      <c r="I64" s="36">
        <f>AIRFLOW!I32</f>
        <v>298.56767094896867</v>
      </c>
      <c r="J64" s="37">
        <f>AIRFLOW!J32</f>
        <v>0.4002247599852127</v>
      </c>
      <c r="K64" s="38">
        <f>AIRFLOW!K32</f>
        <v>32.736077961966224</v>
      </c>
      <c r="L64" s="2"/>
      <c r="M64" s="2"/>
    </row>
    <row r="65" spans="1:13" ht="15.75">
      <c r="A65" s="34">
        <f>AIRFLOW!A33*25.4</f>
        <v>12.7</v>
      </c>
      <c r="B65" s="101">
        <f>AIRFLOW!B33*25.4</f>
        <v>1849.085286666667</v>
      </c>
      <c r="C65" s="102">
        <f>AIRFLOW!C33</f>
        <v>840.357</v>
      </c>
      <c r="D65" s="103">
        <f>AIRFLOW!D33</f>
        <v>7.239036666666666</v>
      </c>
      <c r="E65" s="104">
        <f>AIRFLOW!E33</f>
        <v>18259</v>
      </c>
      <c r="F65" s="35">
        <f>25.4*AIRFLOW!F33</f>
        <v>1908.046569699521</v>
      </c>
      <c r="G65" s="36">
        <f>AIRFLOW!G33*0.472</f>
        <v>12.869953216222896</v>
      </c>
      <c r="H65" s="35">
        <f>AIRFLOW!H33</f>
        <v>860.4441339197642</v>
      </c>
      <c r="I65" s="36">
        <f>AIRFLOW!I33</f>
        <v>240.37855036321932</v>
      </c>
      <c r="J65" s="37">
        <f>AIRFLOW!J33</f>
        <v>0.32222325785954326</v>
      </c>
      <c r="K65" s="38">
        <f>AIRFLOW!K33</f>
        <v>27.93726839451308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2106.1468333333332</v>
      </c>
      <c r="C66" s="102">
        <f>AIRFLOW!C34</f>
        <v>786.4409999999999</v>
      </c>
      <c r="D66" s="103">
        <f>AIRFLOW!D34</f>
        <v>6.74936</v>
      </c>
      <c r="E66" s="104">
        <f>AIRFLOW!E34</f>
        <v>19226</v>
      </c>
      <c r="F66" s="35">
        <f>25.4*AIRFLOW!F34</f>
        <v>2173.304968463366</v>
      </c>
      <c r="G66" s="36">
        <f>AIRFLOW!G34*0.472</f>
        <v>7.755476807543689</v>
      </c>
      <c r="H66" s="35">
        <f>AIRFLOW!H34</f>
        <v>805.2393746038806</v>
      </c>
      <c r="I66" s="36">
        <f>AIRFLOW!I34</f>
        <v>164.9899062093161</v>
      </c>
      <c r="J66" s="37">
        <f>AIRFLOW!J34</f>
        <v>0.22116609411436475</v>
      </c>
      <c r="K66" s="38">
        <f>AIRFLOW!K34</f>
        <v>20.490127336830284</v>
      </c>
      <c r="L66" s="2"/>
      <c r="M66" s="2"/>
    </row>
    <row r="67" spans="1:13" ht="15.75">
      <c r="A67" s="34">
        <f>AIRFLOW!A35*25.4</f>
        <v>6.35</v>
      </c>
      <c r="B67" s="101">
        <f>AIRFLOW!B35*25.4</f>
        <v>2347.33084</v>
      </c>
      <c r="C67" s="102">
        <f>AIRFLOW!C35</f>
        <v>737.717</v>
      </c>
      <c r="D67" s="103">
        <f>AIRFLOW!D35</f>
        <v>6.302736666666667</v>
      </c>
      <c r="E67" s="104">
        <f>AIRFLOW!E35</f>
        <v>20215</v>
      </c>
      <c r="F67" s="35">
        <f>25.4*AIRFLOW!F35</f>
        <v>2422.179544398315</v>
      </c>
      <c r="G67" s="36">
        <f>AIRFLOW!G35*0.472</f>
        <v>3.7719294393244582</v>
      </c>
      <c r="H67" s="35">
        <f>AIRFLOW!H35</f>
        <v>755.3507201616536</v>
      </c>
      <c r="I67" s="36">
        <f>AIRFLOW!I35</f>
        <v>89.43307157119807</v>
      </c>
      <c r="J67" s="37">
        <f>AIRFLOW!J35</f>
        <v>0.11988347395602961</v>
      </c>
      <c r="K67" s="38">
        <f>AIRFLOW!K35</f>
        <v>11.840225661310944</v>
      </c>
      <c r="L67" s="2"/>
      <c r="M67" s="2"/>
    </row>
    <row r="68" spans="1:13" ht="15.75">
      <c r="A68" s="34">
        <f>AIRFLOW!A36*25.4</f>
        <v>0</v>
      </c>
      <c r="B68" s="101">
        <f>AIRFLOW!B36*25.4</f>
        <v>2662.174</v>
      </c>
      <c r="C68" s="102">
        <f>AIRFLOW!C36</f>
        <v>689.259</v>
      </c>
      <c r="D68" s="103">
        <f>AIRFLOW!D36</f>
        <v>5.878150000000001</v>
      </c>
      <c r="E68" s="104">
        <f>AIRFLOW!E36</f>
        <v>21187</v>
      </c>
      <c r="F68" s="35">
        <f>25.4*AIRFLOW!F36</f>
        <v>2747.0620231910048</v>
      </c>
      <c r="G68" s="36">
        <f>AIRFLOW!G36*0.472</f>
        <v>0</v>
      </c>
      <c r="H68" s="35">
        <f>AIRFLOW!H36</f>
        <v>705.7344239429227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315.4323671286774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3"/>
      <c r="B71" s="123"/>
      <c r="C71" s="123"/>
      <c r="D71" s="123"/>
      <c r="E71" s="124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0.7136173034996977</v>
      </c>
      <c r="C74" s="102">
        <f>AIRFLOW!C26</f>
        <v>894.8056666666668</v>
      </c>
      <c r="D74" s="103">
        <f>AIRFLOW!D26</f>
        <v>7.75225</v>
      </c>
      <c r="E74" s="107">
        <f>AIRFLOW!E26</f>
        <v>17399</v>
      </c>
      <c r="F74" s="41">
        <f>AIRFLOW!F26*(0.07355/0.2952998)</f>
        <v>0.7363722256832156</v>
      </c>
      <c r="G74" s="41">
        <f>AIRFLOW!G26*0.472*(0.001*3600)</f>
        <v>153.17992600245347</v>
      </c>
      <c r="H74" s="40">
        <f>AIRFLOW!H26</f>
        <v>916.1942922847043</v>
      </c>
      <c r="I74" s="42">
        <f>AIRFLOW!I26</f>
        <v>31.280928599139386</v>
      </c>
      <c r="J74" s="43">
        <f>AIRFLOW!J26</f>
        <v>0.04193153967713054</v>
      </c>
      <c r="K74" s="41">
        <f>AIRFLOW!K26</f>
        <v>3.41392871544693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2.1321361590266346</v>
      </c>
      <c r="C75" s="102">
        <f>AIRFLOW!C27</f>
        <v>905.189</v>
      </c>
      <c r="D75" s="103">
        <f>AIRFLOW!D27</f>
        <v>7.83737</v>
      </c>
      <c r="E75" s="107">
        <f>AIRFLOW!E27</f>
        <v>17362</v>
      </c>
      <c r="F75" s="41">
        <f>AIRFLOW!F27*(0.07355/0.2952998)</f>
        <v>2.2001230087644177</v>
      </c>
      <c r="G75" s="41">
        <f>AIRFLOW!G27*0.472*(0.001*3600)</f>
        <v>146.23150965093083</v>
      </c>
      <c r="H75" s="40">
        <f>AIRFLOW!H27</f>
        <v>926.8258194299536</v>
      </c>
      <c r="I75" s="42">
        <f>AIRFLOW!I27</f>
        <v>89.21437477150103</v>
      </c>
      <c r="J75" s="43">
        <f>AIRFLOW!J27</f>
        <v>0.11959031470710595</v>
      </c>
      <c r="K75" s="41">
        <f>AIRFLOW!K27</f>
        <v>9.625774591770718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3.879447564813793</v>
      </c>
      <c r="C76" s="102">
        <f>AIRFLOW!C28</f>
        <v>914.042</v>
      </c>
      <c r="D76" s="103">
        <f>AIRFLOW!D28</f>
        <v>7.921486666666667</v>
      </c>
      <c r="E76" s="107">
        <f>AIRFLOW!E28</f>
        <v>17217</v>
      </c>
      <c r="F76" s="41">
        <f>AIRFLOW!F28*(0.07355/0.2952998)</f>
        <v>4.003150461337536</v>
      </c>
      <c r="G76" s="41">
        <f>AIRFLOW!G28*0.472*(0.001*3600)</f>
        <v>137.17619237287988</v>
      </c>
      <c r="H76" s="40">
        <f>AIRFLOW!H28</f>
        <v>935.8904335375192</v>
      </c>
      <c r="I76" s="42">
        <f>AIRFLOW!I28</f>
        <v>152.2843047739456</v>
      </c>
      <c r="J76" s="43">
        <f>AIRFLOW!J28</f>
        <v>0.20413445680153564</v>
      </c>
      <c r="K76" s="41">
        <f>AIRFLOW!K28</f>
        <v>16.270453731294296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7.209664968731213</v>
      </c>
      <c r="C77" s="102">
        <f>AIRFLOW!C29</f>
        <v>928.686</v>
      </c>
      <c r="D77" s="103">
        <f>AIRFLOW!D29</f>
        <v>8.040646666666666</v>
      </c>
      <c r="E77" s="107">
        <f>AIRFLOW!E29</f>
        <v>17045</v>
      </c>
      <c r="F77" s="41">
        <f>AIRFLOW!F29*(0.07355/0.2952998)</f>
        <v>7.439557608004615</v>
      </c>
      <c r="G77" s="41">
        <f>AIRFLOW!G29*0.472*(0.001*3600)</f>
        <v>118.77645834244697</v>
      </c>
      <c r="H77" s="40">
        <f>AIRFLOW!H29</f>
        <v>950.8844704731563</v>
      </c>
      <c r="I77" s="42">
        <f>AIRFLOW!I29</f>
        <v>245.04766419589427</v>
      </c>
      <c r="J77" s="43">
        <f>AIRFLOW!J29</f>
        <v>0.3284821235869896</v>
      </c>
      <c r="K77" s="41">
        <f>AIRFLOW!K29</f>
        <v>25.76835569552792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9.710441383073519</v>
      </c>
      <c r="C78" s="102">
        <f>AIRFLOW!C30</f>
        <v>929.8843333333333</v>
      </c>
      <c r="D78" s="103">
        <f>AIRFLOW!D30</f>
        <v>8.06368</v>
      </c>
      <c r="E78" s="107">
        <f>AIRFLOW!E30</f>
        <v>17000</v>
      </c>
      <c r="F78" s="41">
        <f>AIRFLOW!F30*(0.07355/0.2952998)</f>
        <v>10.020075604323234</v>
      </c>
      <c r="G78" s="41">
        <f>AIRFLOW!G30*0.472*(0.001*3600)</f>
        <v>105.06316269157966</v>
      </c>
      <c r="H78" s="40">
        <f>AIRFLOW!H30</f>
        <v>952.1114476830172</v>
      </c>
      <c r="I78" s="42">
        <f>AIRFLOW!I30</f>
        <v>291.92984947684783</v>
      </c>
      <c r="J78" s="43">
        <f>AIRFLOW!J30</f>
        <v>0.39132687597432686</v>
      </c>
      <c r="K78" s="41">
        <f>AIRFLOW!K30</f>
        <v>30.660382325837805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12.574866711728218</v>
      </c>
      <c r="C79" s="102">
        <f>AIRFLOW!C31</f>
        <v>921.8966666666666</v>
      </c>
      <c r="D79" s="103">
        <f>AIRFLOW!D31</f>
        <v>7.980063333333334</v>
      </c>
      <c r="E79" s="107">
        <f>AIRFLOW!E31</f>
        <v>17114</v>
      </c>
      <c r="F79" s="41">
        <f>AIRFLOW!F31*(0.07355/0.2952998)</f>
        <v>12.975838089650539</v>
      </c>
      <c r="G79" s="41">
        <f>AIRFLOW!G31*0.472*(0.001*3600)</f>
        <v>87.50246698508212</v>
      </c>
      <c r="H79" s="40">
        <f>AIRFLOW!H31</f>
        <v>943.9328510543943</v>
      </c>
      <c r="I79" s="42">
        <f>AIRFLOW!I31</f>
        <v>314.8521553227989</v>
      </c>
      <c r="J79" s="43">
        <f>AIRFLOW!J31</f>
        <v>0.4220538275104542</v>
      </c>
      <c r="K79" s="41">
        <f>AIRFLOW!K31</f>
        <v>33.35461395965961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15.516520007802242</v>
      </c>
      <c r="C80" s="102">
        <f>AIRFLOW!C32</f>
        <v>890.7453333333333</v>
      </c>
      <c r="D80" s="103">
        <f>AIRFLOW!D32</f>
        <v>7.697673333333333</v>
      </c>
      <c r="E80" s="107">
        <f>AIRFLOW!E32</f>
        <v>17540</v>
      </c>
      <c r="F80" s="41">
        <f>AIRFLOW!F32*(0.07355/0.2952998)</f>
        <v>16.011291089732275</v>
      </c>
      <c r="G80" s="41">
        <f>AIRFLOW!G32*0.472*(0.001*3600)</f>
        <v>67.24673965107031</v>
      </c>
      <c r="H80" s="40">
        <f>AIRFLOW!H32</f>
        <v>912.0369044145186</v>
      </c>
      <c r="I80" s="42">
        <f>AIRFLOW!I32</f>
        <v>298.56767094896867</v>
      </c>
      <c r="J80" s="43">
        <f>AIRFLOW!J32</f>
        <v>0.4002247599852127</v>
      </c>
      <c r="K80" s="41">
        <f>AIRFLOW!K32</f>
        <v>32.736077961966224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18.131876424117685</v>
      </c>
      <c r="C81" s="102">
        <f>AIRFLOW!C33</f>
        <v>840.357</v>
      </c>
      <c r="D81" s="103">
        <f>AIRFLOW!D33</f>
        <v>7.239036666666666</v>
      </c>
      <c r="E81" s="107">
        <f>AIRFLOW!E33</f>
        <v>18259</v>
      </c>
      <c r="F81" s="41">
        <f>AIRFLOW!F33*(0.07355/0.2952998)</f>
        <v>18.710042669594852</v>
      </c>
      <c r="G81" s="41">
        <f>AIRFLOW!G33*0.472*(0.001*3600)</f>
        <v>46.33183157840243</v>
      </c>
      <c r="H81" s="40">
        <f>AIRFLOW!H33</f>
        <v>860.4441339197642</v>
      </c>
      <c r="I81" s="42">
        <f>AIRFLOW!I33</f>
        <v>240.37855036321932</v>
      </c>
      <c r="J81" s="43">
        <f>AIRFLOW!J33</f>
        <v>0.32222325785954326</v>
      </c>
      <c r="K81" s="41">
        <f>AIRFLOW!K33</f>
        <v>27.93726839451308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20.65258665374421</v>
      </c>
      <c r="C82" s="102">
        <f>AIRFLOW!C34</f>
        <v>786.4409999999999</v>
      </c>
      <c r="D82" s="103">
        <f>AIRFLOW!D34</f>
        <v>6.74936</v>
      </c>
      <c r="E82" s="107">
        <f>AIRFLOW!E34</f>
        <v>19226</v>
      </c>
      <c r="F82" s="41">
        <f>AIRFLOW!F34*(0.07355/0.2952998)</f>
        <v>21.311130105380826</v>
      </c>
      <c r="G82" s="41">
        <f>AIRFLOW!G34*0.472*(0.001*3600)</f>
        <v>27.91971650715728</v>
      </c>
      <c r="H82" s="40">
        <f>AIRFLOW!H34</f>
        <v>805.2393746038806</v>
      </c>
      <c r="I82" s="42">
        <f>AIRFLOW!I34</f>
        <v>164.9899062093161</v>
      </c>
      <c r="J82" s="43">
        <f>AIRFLOW!J34</f>
        <v>0.22116609411436475</v>
      </c>
      <c r="K82" s="41">
        <f>AIRFLOW!K34</f>
        <v>20.490127336830284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23.017603906267464</v>
      </c>
      <c r="C83" s="102">
        <f>AIRFLOW!C35</f>
        <v>737.717</v>
      </c>
      <c r="D83" s="103">
        <f>AIRFLOW!D35</f>
        <v>6.302736666666667</v>
      </c>
      <c r="E83" s="107">
        <f>AIRFLOW!E35</f>
        <v>20215</v>
      </c>
      <c r="F83" s="41">
        <f>AIRFLOW!F35*(0.07355/0.2952998)</f>
        <v>23.751560024160803</v>
      </c>
      <c r="G83" s="41">
        <f>AIRFLOW!G35*0.472*(0.001*3600)</f>
        <v>13.578945981568049</v>
      </c>
      <c r="H83" s="40">
        <f>AIRFLOW!H35</f>
        <v>755.3507201616536</v>
      </c>
      <c r="I83" s="42">
        <f>AIRFLOW!I35</f>
        <v>89.43307157119807</v>
      </c>
      <c r="J83" s="43">
        <f>AIRFLOW!J35</f>
        <v>0.11988347395602961</v>
      </c>
      <c r="K83" s="41">
        <f>AIRFLOW!K35</f>
        <v>11.840225661310944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26.104912702277485</v>
      </c>
      <c r="C84" s="102">
        <f>AIRFLOW!C36</f>
        <v>689.259</v>
      </c>
      <c r="D84" s="103">
        <f>AIRFLOW!D36</f>
        <v>5.878150000000001</v>
      </c>
      <c r="E84" s="107">
        <f>AIRFLOW!E36</f>
        <v>21187</v>
      </c>
      <c r="F84" s="41">
        <f>AIRFLOW!F36*(0.07355/0.2952998)</f>
        <v>26.937313001758316</v>
      </c>
      <c r="G84" s="41">
        <f>AIRFLOW!G36*0.472*(0.001*3600)</f>
        <v>0</v>
      </c>
      <c r="H84" s="40">
        <f>AIRFLOW!H36</f>
        <v>705.7344239429227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315.4323671286774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1" t="s">
        <v>25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3"/>
      <c r="L87" s="2"/>
      <c r="M87" s="2"/>
    </row>
    <row r="88" spans="1:13" ht="15.75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6"/>
      <c r="L88" s="2"/>
      <c r="M88" s="2"/>
    </row>
    <row r="89" spans="1:13" ht="16.5" thickBot="1">
      <c r="A89" s="117"/>
      <c r="B89" s="118"/>
      <c r="C89" s="118"/>
      <c r="D89" s="118"/>
      <c r="E89" s="118"/>
      <c r="F89" s="118"/>
      <c r="G89" s="118"/>
      <c r="H89" s="118"/>
      <c r="I89" s="118"/>
      <c r="J89" s="118"/>
      <c r="K89" s="119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2020-07-17T01:06:37Z</dcterms:modified>
  <cp:category/>
  <cp:version/>
  <cp:contentType/>
  <cp:contentStatus/>
</cp:coreProperties>
</file>