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<sst xmlns="http://schemas.openxmlformats.org/spreadsheetml/2006/main" count="170" uniqueCount="117">
  <si>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</si>
  <si>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</si>
  <si>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</si>
  <si>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</si>
  <si>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</si>
  <si>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</si>
  <si>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</si>
  <si>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</si>
  <si>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</si>
  <si>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</si>
  <si>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</si>
  <si>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</si>
  <si>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</si>
  <si>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</si>
  <si>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</si>
  <si>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</si>
  <si>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</si>
  <si>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</si>
  <si>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</si>
  <si>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</si>
  <si>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</si>
  <si>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</si>
  <si>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</si>
  <si>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</si>
  <si>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</si>
  <si>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</si>
  <si>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</si>
  <si>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</si>
  <si>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</si>
  <si>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</si>
  <si>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</si>
  <si>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</si>
  <si>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</si>
  <si>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</si>
  <si>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</si>
  <si>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</si>
  <si>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</si>
  <si>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</si>
  <si>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</si>
  <si>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</si>
  <si>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</si>
  <si>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</si>
  <si>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</si>
  <si>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</si>
  <si>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</si>
  <si>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</si>
  <si>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</si>
  <si>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</si>
  <si>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</si>
  <si>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</si>
  <si>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</si>
  <si>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</si>
  <si>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</si>
  <si>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</si>
  <si>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</si>
  <si>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</si>
  <si>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</si>
  <si>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</si>
  <si>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</si>
  <si>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</si>
  <si>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</si>
  <si>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</si>
  <si>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</si>
  <si>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</si>
  <si>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</si>
  <si>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</si>
  <si>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</si>
  <si>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</si>
  <si>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</si>
  <si>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</si>
  <si>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</si>
  <si>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</si>
  <si>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</si>
  <si>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</si>
  <si>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</si>
  <si>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</si>
  <si>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</si>
  <si>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</si>
  <si>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</si>
  <si>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</si>
  <si>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</si>
  <si>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</si>
  <si>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</si>
  <si>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</si>
  <si>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</si>
  <si>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</si>
  <si>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</si>
  <si>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</si>
  <si>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</si>
  <si>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</si>
  <si>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</si>
  <si>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</si>
  <si>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</si>
  <si>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</si>
  <si>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</si>
  <si>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</si>
  <si>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</si>
  <si>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</si>
  <si>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</si>
  <si>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</si>
  <si>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</si>
  <si>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</si>
  <si>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</si>
  <si>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</si>
  <si>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</si>
  <si>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</si>
  <si>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</si>
  <si>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</si>
  <si>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</si>
  <si>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</si>
  <si>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</si>
  <si>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</si>
  <si>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</si>
  <si>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</si>
  <si>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</si>
  <si>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</si>
  <si>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LH6336-240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</si>
</sst>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346317"/>
        <c:axId val="3011685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616231"/>
        <c:axId val="23546080"/>
      </c:scatterChart>
      <c:valAx>
        <c:axId val="334631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0116854"/>
        <c:crosses val="autoZero"/>
        <c:crossBetween val="midCat"/>
        <c:dispUnits/>
        <c:majorUnit val="10"/>
      </c:valAx>
      <c:valAx>
        <c:axId val="301168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346317"/>
        <c:crosses val="autoZero"/>
        <c:crossBetween val="midCat"/>
        <c:dispUnits/>
      </c:valAx>
      <c:valAx>
        <c:axId val="2616231"/>
        <c:scaling>
          <c:orientation val="minMax"/>
        </c:scaling>
        <c:axPos val="b"/>
        <c:delete val="1"/>
        <c:majorTickMark val="in"/>
        <c:minorTickMark val="none"/>
        <c:tickLblPos val="nextTo"/>
        <c:crossAx val="23546080"/>
        <c:crosses val="max"/>
        <c:crossBetween val="midCat"/>
        <c:dispUnits/>
      </c:valAx>
      <c:valAx>
        <c:axId val="2354608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1623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0588129"/>
        <c:axId val="28184298"/>
      </c:scatterChart>
      <c:valAx>
        <c:axId val="1058812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184298"/>
        <c:crosses val="autoZero"/>
        <c:crossBetween val="midCat"/>
        <c:dispUnits/>
      </c:valAx>
      <c:valAx>
        <c:axId val="2818429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05881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2332091"/>
        <c:axId val="122677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1040949"/>
        <c:axId val="32259678"/>
      </c:scatterChart>
      <c:valAx>
        <c:axId val="5233209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226772"/>
        <c:crosses val="autoZero"/>
        <c:crossBetween val="midCat"/>
        <c:dispUnits/>
        <c:majorUnit val="5"/>
      </c:valAx>
      <c:valAx>
        <c:axId val="122677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332091"/>
        <c:crosses val="autoZero"/>
        <c:crossBetween val="midCat"/>
        <c:dispUnits/>
      </c:valAx>
      <c:valAx>
        <c:axId val="11040949"/>
        <c:scaling>
          <c:orientation val="minMax"/>
        </c:scaling>
        <c:axPos val="b"/>
        <c:delete val="1"/>
        <c:majorTickMark val="in"/>
        <c:minorTickMark val="none"/>
        <c:tickLblPos val="nextTo"/>
        <c:crossAx val="32259678"/>
        <c:crosses val="max"/>
        <c:crossBetween val="midCat"/>
        <c:dispUnits/>
      </c:valAx>
      <c:valAx>
        <c:axId val="3225967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04094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3" t="s">
        <v>113</v>
      </c>
      <c r="K4" s="5"/>
      <c r="L4" s="101"/>
      <c r="M4" s="102"/>
      <c r="N4" s="17"/>
    </row>
    <row r="5" spans="1:14" ht="30.75">
      <c r="A5" s="172"/>
      <c r="B5" s="172"/>
      <c r="C5" s="172"/>
      <c r="D5" s="96"/>
      <c r="E5" s="96"/>
      <c r="F5" s="96"/>
      <c r="G5" s="103"/>
      <c r="H5" s="104"/>
      <c r="I5" s="104"/>
      <c r="J5" s="174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5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75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3.56</v>
      </c>
      <c r="C26" s="127">
        <v>994.1</v>
      </c>
      <c r="D26" s="128">
        <v>4.16</v>
      </c>
      <c r="E26" s="129">
        <v>20076</v>
      </c>
      <c r="F26" s="84">
        <v>3.7168139291796147</v>
      </c>
      <c r="G26" s="84">
        <v>100.77361209168893</v>
      </c>
      <c r="H26" s="85">
        <v>1026.925313536516</v>
      </c>
      <c r="I26" s="86">
        <v>43.955734613438636</v>
      </c>
      <c r="J26" s="87">
        <v>0.05892189626466305</v>
      </c>
      <c r="K26" s="86">
        <v>4.280324385233458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10.68</v>
      </c>
      <c r="C27" s="127">
        <v>1012.6</v>
      </c>
      <c r="D27" s="128">
        <v>4.25</v>
      </c>
      <c r="E27" s="129">
        <v>19959</v>
      </c>
      <c r="F27" s="84">
        <v>11.150441787538844</v>
      </c>
      <c r="G27" s="84">
        <v>96.32630813819193</v>
      </c>
      <c r="H27" s="85">
        <v>1046.0361859843838</v>
      </c>
      <c r="I27" s="86">
        <v>126.04768894149451</v>
      </c>
      <c r="J27" s="87">
        <v>0.1689647304845771</v>
      </c>
      <c r="K27" s="86">
        <v>12.05003140717125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19.16</v>
      </c>
      <c r="C28" s="127">
        <v>1018.7</v>
      </c>
      <c r="D28" s="128">
        <v>4.27</v>
      </c>
      <c r="E28" s="129">
        <v>19815</v>
      </c>
      <c r="F28" s="84">
        <v>20.003976090753206</v>
      </c>
      <c r="G28" s="84">
        <v>89.65140342027497</v>
      </c>
      <c r="H28" s="85">
        <v>1052.3376087915187</v>
      </c>
      <c r="I28" s="86">
        <v>210.4608481948378</v>
      </c>
      <c r="J28" s="87">
        <v>0.2821190994568871</v>
      </c>
      <c r="K28" s="86">
        <v>19.99936583436625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33.44</v>
      </c>
      <c r="C29" s="127">
        <v>1015.3</v>
      </c>
      <c r="D29" s="128">
        <v>4.23</v>
      </c>
      <c r="E29" s="129">
        <v>19643</v>
      </c>
      <c r="F29" s="84">
        <v>34.9129937617321</v>
      </c>
      <c r="G29" s="84">
        <v>75.31110752522022</v>
      </c>
      <c r="H29" s="85">
        <v>1048.8253403416402</v>
      </c>
      <c r="I29" s="86">
        <v>308.56312360884135</v>
      </c>
      <c r="J29" s="87">
        <v>0.4136234900922806</v>
      </c>
      <c r="K29" s="86">
        <v>29.419876860367545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42.32</v>
      </c>
      <c r="C30" s="127">
        <v>1012.1</v>
      </c>
      <c r="D30" s="128">
        <v>4.23</v>
      </c>
      <c r="E30" s="129">
        <v>19674</v>
      </c>
      <c r="F30" s="84">
        <v>44.184147607550926</v>
      </c>
      <c r="G30" s="84">
        <v>64.72437183261346</v>
      </c>
      <c r="H30" s="85">
        <v>1045.5196759182252</v>
      </c>
      <c r="I30" s="86">
        <v>335.60793635080574</v>
      </c>
      <c r="J30" s="87">
        <v>0.4498765902825814</v>
      </c>
      <c r="K30" s="86">
        <v>32.099628929131235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51.38</v>
      </c>
      <c r="C31" s="127">
        <v>991.5</v>
      </c>
      <c r="D31" s="128">
        <v>4.14</v>
      </c>
      <c r="E31" s="129">
        <v>20003</v>
      </c>
      <c r="F31" s="84">
        <v>53.643230247541744</v>
      </c>
      <c r="G31" s="84">
        <v>52.2360402082548</v>
      </c>
      <c r="H31" s="85">
        <v>1024.2394611924913</v>
      </c>
      <c r="I31" s="86">
        <v>328.8388089729849</v>
      </c>
      <c r="J31" s="87">
        <v>0.44080269299327735</v>
      </c>
      <c r="K31" s="86">
        <v>32.105657068721776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59.94</v>
      </c>
      <c r="C32" s="127">
        <v>956.3</v>
      </c>
      <c r="D32" s="128">
        <v>3.98</v>
      </c>
      <c r="E32" s="129">
        <v>20702</v>
      </c>
      <c r="F32" s="84">
        <v>62.58028845927699</v>
      </c>
      <c r="G32" s="84">
        <v>39.06557870868069</v>
      </c>
      <c r="H32" s="85">
        <v>987.8771525349262</v>
      </c>
      <c r="I32" s="86">
        <v>286.8994528321697</v>
      </c>
      <c r="J32" s="87">
        <v>0.3845837169332033</v>
      </c>
      <c r="K32" s="86">
        <v>29.042017228151902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68.61</v>
      </c>
      <c r="C33" s="127">
        <v>917.5</v>
      </c>
      <c r="D33" s="128">
        <v>3.82</v>
      </c>
      <c r="E33" s="129">
        <v>21597</v>
      </c>
      <c r="F33" s="84">
        <v>71.63219204522846</v>
      </c>
      <c r="G33" s="84">
        <v>26.641390055514282</v>
      </c>
      <c r="H33" s="85">
        <v>947.7959714010193</v>
      </c>
      <c r="I33" s="86">
        <v>223.95616368434554</v>
      </c>
      <c r="J33" s="87">
        <v>0.30020933469751415</v>
      </c>
      <c r="K33" s="86">
        <v>23.629153366551723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76.64</v>
      </c>
      <c r="C34" s="127">
        <v>860.9</v>
      </c>
      <c r="D34" s="128">
        <v>3.56</v>
      </c>
      <c r="E34" s="129">
        <v>22583</v>
      </c>
      <c r="F34" s="84">
        <v>80.01590436301282</v>
      </c>
      <c r="G34" s="84">
        <v>15.930155472706286</v>
      </c>
      <c r="H34" s="85">
        <v>889.3270319118665</v>
      </c>
      <c r="I34" s="86">
        <v>149.58712991672738</v>
      </c>
      <c r="J34" s="87">
        <v>0.20051894090714126</v>
      </c>
      <c r="K34" s="86">
        <v>16.82026122551863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83.37</v>
      </c>
      <c r="C35" s="127">
        <v>812.2</v>
      </c>
      <c r="D35" s="128">
        <v>3.34</v>
      </c>
      <c r="E35" s="129">
        <v>23480</v>
      </c>
      <c r="F35" s="84">
        <v>87.04235316733272</v>
      </c>
      <c r="G35" s="84">
        <v>7.678367500645802</v>
      </c>
      <c r="H35" s="85">
        <v>839.0189514680195</v>
      </c>
      <c r="I35" s="86">
        <v>78.43274504576635</v>
      </c>
      <c r="J35" s="87">
        <v>0.10513772794338654</v>
      </c>
      <c r="K35" s="86">
        <v>9.348149396212529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90.98</v>
      </c>
      <c r="C36" s="127">
        <v>784.4</v>
      </c>
      <c r="D36" s="128">
        <v>3.22</v>
      </c>
      <c r="E36" s="129">
        <v>24266</v>
      </c>
      <c r="F36" s="84">
        <v>94.9875649653824</v>
      </c>
      <c r="G36" s="84">
        <v>0</v>
      </c>
      <c r="H36" s="85">
        <v>810.3009917896017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339.22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0.5982649107633535</v>
      </c>
      <c r="BD41" s="5">
        <f aca="true" t="shared" si="0" ref="BD41:BD50">IF(ISERR(($BE$21*0.4912-B26*0.03607)/($BE$21*0.4912)),0,($BE$21*0.4912-B26*0.03607)/($BE$21*0.4912))</f>
        <v>0.990815789027983</v>
      </c>
      <c r="BF41">
        <f aca="true" t="shared" si="1" ref="BF41:BF50">(I26*63025)/(746*E26)</f>
        <v>0.18497472166170495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0.5869649338318701</v>
      </c>
      <c r="BD42" s="5">
        <f t="shared" si="0"/>
        <v>0.972447367083949</v>
      </c>
      <c r="BF42">
        <f t="shared" si="1"/>
        <v>0.5335438718768711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0.5873299827575924</v>
      </c>
      <c r="BD43" s="5">
        <f t="shared" si="0"/>
        <v>0.9505703701618411</v>
      </c>
      <c r="BF43">
        <f t="shared" si="1"/>
        <v>0.8973280970613329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0.5835407350090512</v>
      </c>
      <c r="BD44" s="5">
        <f t="shared" si="0"/>
        <v>0.9137303328920651</v>
      </c>
      <c r="BF44">
        <f t="shared" si="1"/>
        <v>1.327120117246143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0.5822478121674951</v>
      </c>
      <c r="BD45" s="5">
        <f t="shared" si="0"/>
        <v>0.8908214021528765</v>
      </c>
      <c r="BF45">
        <f t="shared" si="1"/>
        <v>1.441164587910933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0.5804735767744209</v>
      </c>
      <c r="BD46" s="5">
        <f t="shared" si="0"/>
        <v>0.8674481011960019</v>
      </c>
      <c r="BF46">
        <f t="shared" si="1"/>
        <v>1.388871155621722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0.5787756493772797</v>
      </c>
      <c r="BD47" s="5">
        <f t="shared" si="0"/>
        <v>0.8453647175104778</v>
      </c>
      <c r="BF47">
        <f t="shared" si="1"/>
        <v>1.1708235320121312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0.5764349202237575</v>
      </c>
      <c r="BD48" s="5">
        <f t="shared" si="0"/>
        <v>0.8229975520252567</v>
      </c>
      <c r="BF48">
        <f t="shared" si="1"/>
        <v>0.8760797017785261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0.5798319450190151</v>
      </c>
      <c r="BD49" s="5">
        <f t="shared" si="0"/>
        <v>0.8022814806473644</v>
      </c>
      <c r="BF49">
        <f t="shared" si="1"/>
        <v>0.5596114887602435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0.602974886800056</v>
      </c>
      <c r="BD50" s="5">
        <f t="shared" si="0"/>
        <v>0.784919194174984</v>
      </c>
      <c r="BF50">
        <f t="shared" si="1"/>
        <v>0.2822106177015305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90.42399999999999</v>
      </c>
      <c r="C58" s="144">
        <f>AIRFLOW!C26</f>
        <v>994.1</v>
      </c>
      <c r="D58" s="145">
        <f>AIRFLOW!D26</f>
        <v>4.16</v>
      </c>
      <c r="E58" s="146">
        <f>AIRFLOW!E26</f>
        <v>20076</v>
      </c>
      <c r="F58" s="74">
        <f>25.4*AIRFLOW!F26</f>
        <v>94.40707380116221</v>
      </c>
      <c r="G58" s="75">
        <f>AIRFLOW!G26*0.472</f>
        <v>47.56514490727717</v>
      </c>
      <c r="H58" s="74">
        <f>AIRFLOW!H26</f>
        <v>1026.925313536516</v>
      </c>
      <c r="I58" s="75">
        <f>AIRFLOW!I26</f>
        <v>43.955734613438636</v>
      </c>
      <c r="J58" s="76">
        <f>AIRFLOW!J26</f>
        <v>0.05892189626466305</v>
      </c>
      <c r="K58" s="77">
        <f>AIRFLOW!K26</f>
        <v>4.280324385233458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271.272</v>
      </c>
      <c r="C59" s="144">
        <f>AIRFLOW!C27</f>
        <v>1012.6</v>
      </c>
      <c r="D59" s="145">
        <f>AIRFLOW!D27</f>
        <v>4.25</v>
      </c>
      <c r="E59" s="146">
        <f>AIRFLOW!E27</f>
        <v>19959</v>
      </c>
      <c r="F59" s="74">
        <f>25.4*AIRFLOW!F27</f>
        <v>283.2212214034866</v>
      </c>
      <c r="G59" s="75">
        <f>AIRFLOW!G27*0.472</f>
        <v>45.46601744122659</v>
      </c>
      <c r="H59" s="74">
        <f>AIRFLOW!H27</f>
        <v>1046.0361859843838</v>
      </c>
      <c r="I59" s="75">
        <f>AIRFLOW!I27</f>
        <v>126.04768894149451</v>
      </c>
      <c r="J59" s="76">
        <f>AIRFLOW!J27</f>
        <v>0.1689647304845771</v>
      </c>
      <c r="K59" s="77">
        <f>AIRFLOW!K27</f>
        <v>12.05003140717125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486.664</v>
      </c>
      <c r="C60" s="144">
        <f>AIRFLOW!C28</f>
        <v>1018.7</v>
      </c>
      <c r="D60" s="145">
        <f>AIRFLOW!D28</f>
        <v>4.27</v>
      </c>
      <c r="E60" s="146">
        <f>AIRFLOW!E28</f>
        <v>19815</v>
      </c>
      <c r="F60" s="74">
        <f>25.4*AIRFLOW!F28</f>
        <v>508.1009927051314</v>
      </c>
      <c r="G60" s="75">
        <f>AIRFLOW!G28*0.472</f>
        <v>42.31546241436978</v>
      </c>
      <c r="H60" s="74">
        <f>AIRFLOW!H28</f>
        <v>1052.3376087915187</v>
      </c>
      <c r="I60" s="75">
        <f>AIRFLOW!I28</f>
        <v>210.4608481948378</v>
      </c>
      <c r="J60" s="76">
        <f>AIRFLOW!J28</f>
        <v>0.2821190994568871</v>
      </c>
      <c r="K60" s="77">
        <f>AIRFLOW!K28</f>
        <v>19.99936583436625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849.3759999999999</v>
      </c>
      <c r="C61" s="144">
        <f>AIRFLOW!C29</f>
        <v>1015.3</v>
      </c>
      <c r="D61" s="145">
        <f>AIRFLOW!D29</f>
        <v>4.23</v>
      </c>
      <c r="E61" s="146">
        <f>AIRFLOW!E29</f>
        <v>19643</v>
      </c>
      <c r="F61" s="74">
        <f>25.4*AIRFLOW!F29</f>
        <v>886.7900415479954</v>
      </c>
      <c r="G61" s="75">
        <f>AIRFLOW!G29*0.472</f>
        <v>35.546842751903945</v>
      </c>
      <c r="H61" s="74">
        <f>AIRFLOW!H29</f>
        <v>1048.8253403416402</v>
      </c>
      <c r="I61" s="75">
        <f>AIRFLOW!I29</f>
        <v>308.56312360884135</v>
      </c>
      <c r="J61" s="76">
        <f>AIRFLOW!J29</f>
        <v>0.4136234900922806</v>
      </c>
      <c r="K61" s="77">
        <f>AIRFLOW!K29</f>
        <v>29.419876860367545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1074.9279999999999</v>
      </c>
      <c r="C62" s="144">
        <f>AIRFLOW!C30</f>
        <v>1012.1</v>
      </c>
      <c r="D62" s="145">
        <f>AIRFLOW!D30</f>
        <v>4.23</v>
      </c>
      <c r="E62" s="146">
        <f>AIRFLOW!E30</f>
        <v>19674</v>
      </c>
      <c r="F62" s="74">
        <f>25.4*AIRFLOW!F30</f>
        <v>1122.2773492317936</v>
      </c>
      <c r="G62" s="75">
        <f>AIRFLOW!G30*0.472</f>
        <v>30.54990350499355</v>
      </c>
      <c r="H62" s="74">
        <f>AIRFLOW!H30</f>
        <v>1045.5196759182252</v>
      </c>
      <c r="I62" s="75">
        <f>AIRFLOW!I30</f>
        <v>335.60793635080574</v>
      </c>
      <c r="J62" s="76">
        <f>AIRFLOW!J30</f>
        <v>0.4498765902825814</v>
      </c>
      <c r="K62" s="77">
        <f>AIRFLOW!K30</f>
        <v>32.099628929131235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1305.052</v>
      </c>
      <c r="C63" s="144">
        <f>AIRFLOW!C31</f>
        <v>991.5</v>
      </c>
      <c r="D63" s="145">
        <f>AIRFLOW!D31</f>
        <v>4.14</v>
      </c>
      <c r="E63" s="146">
        <f>AIRFLOW!E31</f>
        <v>20003</v>
      </c>
      <c r="F63" s="74">
        <f>25.4*AIRFLOW!F31</f>
        <v>1362.5380482875603</v>
      </c>
      <c r="G63" s="75">
        <f>AIRFLOW!G31*0.472</f>
        <v>24.655410978296263</v>
      </c>
      <c r="H63" s="74">
        <f>AIRFLOW!H31</f>
        <v>1024.2394611924913</v>
      </c>
      <c r="I63" s="75">
        <f>AIRFLOW!I31</f>
        <v>328.8388089729849</v>
      </c>
      <c r="J63" s="76">
        <f>AIRFLOW!J31</f>
        <v>0.44080269299327735</v>
      </c>
      <c r="K63" s="77">
        <f>AIRFLOW!K31</f>
        <v>32.105657068721776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1522.4759999999999</v>
      </c>
      <c r="C64" s="144">
        <f>AIRFLOW!C32</f>
        <v>956.3</v>
      </c>
      <c r="D64" s="145">
        <f>AIRFLOW!D32</f>
        <v>3.98</v>
      </c>
      <c r="E64" s="146">
        <f>AIRFLOW!E32</f>
        <v>20702</v>
      </c>
      <c r="F64" s="74">
        <f>25.4*AIRFLOW!F32</f>
        <v>1589.5393268656355</v>
      </c>
      <c r="G64" s="75">
        <f>AIRFLOW!G32*0.472</f>
        <v>18.438953150497284</v>
      </c>
      <c r="H64" s="74">
        <f>AIRFLOW!H32</f>
        <v>987.8771525349262</v>
      </c>
      <c r="I64" s="75">
        <f>AIRFLOW!I32</f>
        <v>286.8994528321697</v>
      </c>
      <c r="J64" s="76">
        <f>AIRFLOW!J32</f>
        <v>0.3845837169332033</v>
      </c>
      <c r="K64" s="77">
        <f>AIRFLOW!K32</f>
        <v>29.042017228151902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1742.694</v>
      </c>
      <c r="C65" s="144">
        <f>AIRFLOW!C33</f>
        <v>917.5</v>
      </c>
      <c r="D65" s="145">
        <f>AIRFLOW!D33</f>
        <v>3.82</v>
      </c>
      <c r="E65" s="146">
        <f>AIRFLOW!E33</f>
        <v>21597</v>
      </c>
      <c r="F65" s="74">
        <f>25.4*AIRFLOW!F33</f>
        <v>1819.457677948803</v>
      </c>
      <c r="G65" s="75">
        <f>AIRFLOW!G33*0.472</f>
        <v>12.57473610620274</v>
      </c>
      <c r="H65" s="74">
        <f>AIRFLOW!H33</f>
        <v>947.7959714010193</v>
      </c>
      <c r="I65" s="75">
        <f>AIRFLOW!I33</f>
        <v>223.95616368434554</v>
      </c>
      <c r="J65" s="76">
        <f>AIRFLOW!J33</f>
        <v>0.30020933469751415</v>
      </c>
      <c r="K65" s="77">
        <f>AIRFLOW!K33</f>
        <v>23.629153366551723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1946.656</v>
      </c>
      <c r="C66" s="144">
        <f>AIRFLOW!C34</f>
        <v>860.9</v>
      </c>
      <c r="D66" s="145">
        <f>AIRFLOW!D34</f>
        <v>3.56</v>
      </c>
      <c r="E66" s="146">
        <f>AIRFLOW!E34</f>
        <v>22583</v>
      </c>
      <c r="F66" s="74">
        <f>25.4*AIRFLOW!F34</f>
        <v>2032.4039708205255</v>
      </c>
      <c r="G66" s="75">
        <f>AIRFLOW!G34*0.472</f>
        <v>7.519033383117367</v>
      </c>
      <c r="H66" s="74">
        <f>AIRFLOW!H34</f>
        <v>889.3270319118665</v>
      </c>
      <c r="I66" s="75">
        <f>AIRFLOW!I34</f>
        <v>149.58712991672738</v>
      </c>
      <c r="J66" s="76">
        <f>AIRFLOW!J34</f>
        <v>0.20051894090714126</v>
      </c>
      <c r="K66" s="77">
        <f>AIRFLOW!K34</f>
        <v>16.82026122551863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2117.598</v>
      </c>
      <c r="C67" s="144">
        <f>AIRFLOW!C35</f>
        <v>812.2</v>
      </c>
      <c r="D67" s="145">
        <f>AIRFLOW!D35</f>
        <v>3.34</v>
      </c>
      <c r="E67" s="146">
        <f>AIRFLOW!E35</f>
        <v>23480</v>
      </c>
      <c r="F67" s="74">
        <f>25.4*AIRFLOW!F35</f>
        <v>2210.875770450251</v>
      </c>
      <c r="G67" s="75">
        <f>AIRFLOW!G35*0.472</f>
        <v>3.624189460304818</v>
      </c>
      <c r="H67" s="74">
        <f>AIRFLOW!H35</f>
        <v>839.0189514680195</v>
      </c>
      <c r="I67" s="75">
        <f>AIRFLOW!I35</f>
        <v>78.43274504576635</v>
      </c>
      <c r="J67" s="76">
        <f>AIRFLOW!J35</f>
        <v>0.10513772794338654</v>
      </c>
      <c r="K67" s="77">
        <f>AIRFLOW!K35</f>
        <v>9.348149396212529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2310.892</v>
      </c>
      <c r="C68" s="144">
        <f>AIRFLOW!C36</f>
        <v>784.4</v>
      </c>
      <c r="D68" s="145">
        <f>AIRFLOW!D36</f>
        <v>3.22</v>
      </c>
      <c r="E68" s="146">
        <f>AIRFLOW!E36</f>
        <v>24266</v>
      </c>
      <c r="F68" s="74">
        <f>25.4*AIRFLOW!F36</f>
        <v>2412.6841501207127</v>
      </c>
      <c r="G68" s="75">
        <f>AIRFLOW!G36*0.472</f>
        <v>0</v>
      </c>
      <c r="H68" s="74">
        <f>AIRFLOW!H36</f>
        <v>810.3009917896017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339.22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0.8866853279277535</v>
      </c>
      <c r="C74" s="144">
        <f>AIRFLOW!C26</f>
        <v>994.1</v>
      </c>
      <c r="D74" s="145">
        <f>AIRFLOW!D26</f>
        <v>4.16</v>
      </c>
      <c r="E74" s="149">
        <f>AIRFLOW!E26</f>
        <v>20076</v>
      </c>
      <c r="F74" s="80">
        <f>AIRFLOW!F26*(0.07355/0.2952998)</f>
        <v>0.9257428027081653</v>
      </c>
      <c r="G74" s="80">
        <f>AIRFLOW!G26*0.472*(0.001*3600)</f>
        <v>171.23452166619782</v>
      </c>
      <c r="H74" s="79">
        <f>AIRFLOW!H26</f>
        <v>1026.925313536516</v>
      </c>
      <c r="I74" s="81">
        <f>AIRFLOW!I26</f>
        <v>43.955734613438636</v>
      </c>
      <c r="J74" s="82">
        <f>AIRFLOW!J26</f>
        <v>0.05892189626466305</v>
      </c>
      <c r="K74" s="80">
        <f>AIRFLOW!K26</f>
        <v>4.280324385233458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2.6600559837832605</v>
      </c>
      <c r="C75" s="144">
        <f>AIRFLOW!C27</f>
        <v>1012.6</v>
      </c>
      <c r="D75" s="145">
        <f>AIRFLOW!D27</f>
        <v>4.25</v>
      </c>
      <c r="E75" s="149">
        <f>AIRFLOW!E27</f>
        <v>19959</v>
      </c>
      <c r="F75" s="80">
        <f>AIRFLOW!F27*(0.07355/0.2952998)</f>
        <v>2.777228408124496</v>
      </c>
      <c r="G75" s="80">
        <f>AIRFLOW!G27*0.472*(0.001*3600)</f>
        <v>163.67766278841572</v>
      </c>
      <c r="H75" s="79">
        <f>AIRFLOW!H27</f>
        <v>1046.0361859843838</v>
      </c>
      <c r="I75" s="81">
        <f>AIRFLOW!I27</f>
        <v>126.04768894149451</v>
      </c>
      <c r="J75" s="82">
        <f>AIRFLOW!J27</f>
        <v>0.1689647304845771</v>
      </c>
      <c r="K75" s="80">
        <f>AIRFLOW!K27</f>
        <v>12.05003140717125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4.772160360420156</v>
      </c>
      <c r="C76" s="144">
        <f>AIRFLOW!C28</f>
        <v>1018.7</v>
      </c>
      <c r="D76" s="145">
        <f>AIRFLOW!D28</f>
        <v>4.27</v>
      </c>
      <c r="E76" s="149">
        <f>AIRFLOW!E28</f>
        <v>19815</v>
      </c>
      <c r="F76" s="80">
        <f>AIRFLOW!F28*(0.07355/0.2952998)</f>
        <v>4.982368567384395</v>
      </c>
      <c r="G76" s="80">
        <f>AIRFLOW!G28*0.472*(0.001*3600)</f>
        <v>152.3356646917312</v>
      </c>
      <c r="H76" s="79">
        <f>AIRFLOW!H28</f>
        <v>1052.3376087915187</v>
      </c>
      <c r="I76" s="81">
        <f>AIRFLOW!I28</f>
        <v>210.4608481948378</v>
      </c>
      <c r="J76" s="82">
        <f>AIRFLOW!J28</f>
        <v>0.2821190994568871</v>
      </c>
      <c r="K76" s="80">
        <f>AIRFLOW!K28</f>
        <v>19.99936583436625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8.32886442862474</v>
      </c>
      <c r="C77" s="144">
        <f>AIRFLOW!C29</f>
        <v>1015.3</v>
      </c>
      <c r="D77" s="145">
        <f>AIRFLOW!D29</f>
        <v>4.23</v>
      </c>
      <c r="E77" s="149">
        <f>AIRFLOW!E29</f>
        <v>19643</v>
      </c>
      <c r="F77" s="80">
        <f>AIRFLOW!F29*(0.07355/0.2952998)</f>
        <v>8.695741382741867</v>
      </c>
      <c r="G77" s="80">
        <f>AIRFLOW!G29*0.472*(0.001*3600)</f>
        <v>127.96863390685421</v>
      </c>
      <c r="H77" s="79">
        <f>AIRFLOW!H29</f>
        <v>1048.8253403416402</v>
      </c>
      <c r="I77" s="81">
        <f>AIRFLOW!I29</f>
        <v>308.56312360884135</v>
      </c>
      <c r="J77" s="82">
        <f>AIRFLOW!J29</f>
        <v>0.4136234900922806</v>
      </c>
      <c r="K77" s="80">
        <f>AIRFLOW!K29</f>
        <v>29.419876860367545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10.540596370197338</v>
      </c>
      <c r="C78" s="144">
        <f>AIRFLOW!C30</f>
        <v>1012.1</v>
      </c>
      <c r="D78" s="145">
        <f>AIRFLOW!D30</f>
        <v>4.23</v>
      </c>
      <c r="E78" s="149">
        <f>AIRFLOW!E30</f>
        <v>19674</v>
      </c>
      <c r="F78" s="80">
        <f>AIRFLOW!F30*(0.07355/0.2952998)</f>
        <v>11.004897587249875</v>
      </c>
      <c r="G78" s="80">
        <f>AIRFLOW!G30*0.472*(0.001*3600)</f>
        <v>109.97965261797678</v>
      </c>
      <c r="H78" s="79">
        <f>AIRFLOW!H30</f>
        <v>1045.5196759182252</v>
      </c>
      <c r="I78" s="81">
        <f>AIRFLOW!I30</f>
        <v>335.60793635080574</v>
      </c>
      <c r="J78" s="82">
        <f>AIRFLOW!J30</f>
        <v>0.4498765902825814</v>
      </c>
      <c r="K78" s="80">
        <f>AIRFLOW!K30</f>
        <v>32.099628929131235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12.797160715991003</v>
      </c>
      <c r="C79" s="144">
        <f>AIRFLOW!C31</f>
        <v>991.5</v>
      </c>
      <c r="D79" s="145">
        <f>AIRFLOW!D31</f>
        <v>4.14</v>
      </c>
      <c r="E79" s="149">
        <f>AIRFLOW!E31</f>
        <v>20003</v>
      </c>
      <c r="F79" s="80">
        <f>AIRFLOW!F31*(0.07355/0.2952998)</f>
        <v>13.360861012119532</v>
      </c>
      <c r="G79" s="80">
        <f>AIRFLOW!G31*0.472*(0.001*3600)</f>
        <v>88.75947952186655</v>
      </c>
      <c r="H79" s="79">
        <f>AIRFLOW!H31</f>
        <v>1024.2394611924913</v>
      </c>
      <c r="I79" s="81">
        <f>AIRFLOW!I31</f>
        <v>328.8388089729849</v>
      </c>
      <c r="J79" s="82">
        <f>AIRFLOW!J31</f>
        <v>0.44080269299327735</v>
      </c>
      <c r="K79" s="80">
        <f>AIRFLOW!K31</f>
        <v>32.105657068721776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14.92919060561504</v>
      </c>
      <c r="C80" s="144">
        <f>AIRFLOW!C32</f>
        <v>956.3</v>
      </c>
      <c r="D80" s="145">
        <f>AIRFLOW!D32</f>
        <v>3.98</v>
      </c>
      <c r="E80" s="149">
        <f>AIRFLOW!E32</f>
        <v>20702</v>
      </c>
      <c r="F80" s="80">
        <f>AIRFLOW!F32*(0.07355/0.2952998)</f>
        <v>15.586804380429053</v>
      </c>
      <c r="G80" s="80">
        <f>AIRFLOW!G32*0.472*(0.001*3600)</f>
        <v>66.38023134179022</v>
      </c>
      <c r="H80" s="79">
        <f>AIRFLOW!H32</f>
        <v>987.8771525349262</v>
      </c>
      <c r="I80" s="81">
        <f>AIRFLOW!I32</f>
        <v>286.8994528321697</v>
      </c>
      <c r="J80" s="82">
        <f>AIRFLOW!J32</f>
        <v>0.3845837169332033</v>
      </c>
      <c r="K80" s="80">
        <f>AIRFLOW!K32</f>
        <v>29.042017228151902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17.088618075596397</v>
      </c>
      <c r="C81" s="144">
        <f>AIRFLOW!C33</f>
        <v>917.5</v>
      </c>
      <c r="D81" s="145">
        <f>AIRFLOW!D33</f>
        <v>3.82</v>
      </c>
      <c r="E81" s="149">
        <f>AIRFLOW!E33</f>
        <v>21597</v>
      </c>
      <c r="F81" s="80">
        <f>AIRFLOW!F33*(0.07355/0.2952998)</f>
        <v>17.841352161181803</v>
      </c>
      <c r="G81" s="80">
        <f>AIRFLOW!G33*0.472*(0.001*3600)</f>
        <v>45.26904998232987</v>
      </c>
      <c r="H81" s="79">
        <f>AIRFLOW!H33</f>
        <v>947.7959714010193</v>
      </c>
      <c r="I81" s="81">
        <f>AIRFLOW!I33</f>
        <v>223.95616368434554</v>
      </c>
      <c r="J81" s="82">
        <f>AIRFLOW!J33</f>
        <v>0.30020933469751415</v>
      </c>
      <c r="K81" s="80">
        <f>AIRFLOW!K33</f>
        <v>23.629153366551723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19.088641441680625</v>
      </c>
      <c r="C82" s="144">
        <f>AIRFLOW!C34</f>
        <v>860.9</v>
      </c>
      <c r="D82" s="145">
        <f>AIRFLOW!D34</f>
        <v>3.56</v>
      </c>
      <c r="E82" s="149">
        <f>AIRFLOW!E34</f>
        <v>22583</v>
      </c>
      <c r="F82" s="80">
        <f>AIRFLOW!F34*(0.07355/0.2952998)</f>
        <v>19.92947426953758</v>
      </c>
      <c r="G82" s="80">
        <f>AIRFLOW!G34*0.472*(0.001*3600)</f>
        <v>27.06852017922252</v>
      </c>
      <c r="H82" s="79">
        <f>AIRFLOW!H34</f>
        <v>889.3270319118665</v>
      </c>
      <c r="I82" s="81">
        <f>AIRFLOW!I34</f>
        <v>149.58712991672738</v>
      </c>
      <c r="J82" s="82">
        <f>AIRFLOW!J34</f>
        <v>0.20051894090714126</v>
      </c>
      <c r="K82" s="80">
        <f>AIRFLOW!K34</f>
        <v>16.82026122551863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20.764875221723823</v>
      </c>
      <c r="C83" s="144">
        <f>AIRFLOW!C35</f>
        <v>812.2</v>
      </c>
      <c r="D83" s="145">
        <f>AIRFLOW!D35</f>
        <v>3.34</v>
      </c>
      <c r="E83" s="149">
        <f>AIRFLOW!E35</f>
        <v>23480</v>
      </c>
      <c r="F83" s="80">
        <f>AIRFLOW!F35*(0.07355/0.2952998)</f>
        <v>21.679544230837006</v>
      </c>
      <c r="G83" s="80">
        <f>AIRFLOW!G35*0.472*(0.001*3600)</f>
        <v>13.047082057097345</v>
      </c>
      <c r="H83" s="79">
        <f>AIRFLOW!H35</f>
        <v>839.0189514680195</v>
      </c>
      <c r="I83" s="81">
        <f>AIRFLOW!I35</f>
        <v>78.43274504576635</v>
      </c>
      <c r="J83" s="82">
        <f>AIRFLOW!J35</f>
        <v>0.10513772794338654</v>
      </c>
      <c r="K83" s="80">
        <f>AIRFLOW!K35</f>
        <v>9.348149396212529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22.660289644625568</v>
      </c>
      <c r="C84" s="144">
        <f>AIRFLOW!C36</f>
        <v>784.4</v>
      </c>
      <c r="D84" s="145">
        <f>AIRFLOW!D36</f>
        <v>3.22</v>
      </c>
      <c r="E84" s="149">
        <f>AIRFLOW!E36</f>
        <v>24266</v>
      </c>
      <c r="F84" s="80">
        <f>AIRFLOW!F36*(0.07355/0.2952998)</f>
        <v>23.658449491682273</v>
      </c>
      <c r="G84" s="80">
        <f>AIRFLOW!G36*0.472*(0.001*3600)</f>
        <v>0</v>
      </c>
      <c r="H84" s="79">
        <f>AIRFLOW!H36</f>
        <v>810.3009917896017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339.22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85.49 in H2O, 2171 mm H2O or 21.29 kPa, Maximum open watts = 1160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85.48880846884417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2171.4157351086415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21.292604542514045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1160.425604296263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2008-12-04T01:15:36Z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130058900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