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<sst xmlns="http://schemas.openxmlformats.org/spreadsheetml/2006/main" count="170" uniqueCount="117">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</sst>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116.48584561586945</c:v>
                </c:pt>
                <c:pt idx="1">
                  <c:v>108.78247228667374</c:v>
                </c:pt>
                <c:pt idx="2">
                  <c:v>101.08409005336004</c:v>
                </c:pt>
                <c:pt idx="3">
                  <c:v>84.63632448659835</c:v>
                </c:pt>
                <c:pt idx="4">
                  <c:v>72.98571445110396</c:v>
                </c:pt>
                <c:pt idx="5">
                  <c:v>58.70086707463194</c:v>
                </c:pt>
                <c:pt idx="6">
                  <c:v>43.960804464031774</c:v>
                </c:pt>
                <c:pt idx="7">
                  <c:v>29.93994410392823</c:v>
                </c:pt>
                <c:pt idx="8">
                  <c:v>17.82939728886763</c:v>
                </c:pt>
                <c:pt idx="9">
                  <c:v>8.594840288787296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5.008747963751827</c:v>
                </c:pt>
                <c:pt idx="1">
                  <c:v>14.330888842060821</c:v>
                </c:pt>
                <c:pt idx="2">
                  <c:v>25.67110896482512</c:v>
                </c:pt>
                <c:pt idx="3">
                  <c:v>44.51926478160968</c:v>
                </c:pt>
                <c:pt idx="4">
                  <c:v>56.492186688181526</c:v>
                </c:pt>
                <c:pt idx="5">
                  <c:v>68.15138916787892</c:v>
                </c:pt>
                <c:pt idx="6">
                  <c:v>79.77918833643156</c:v>
                </c:pt>
                <c:pt idx="7">
                  <c:v>90.90505733428999</c:v>
                </c:pt>
                <c:pt idx="8">
                  <c:v>101.87938182953202</c:v>
                </c:pt>
                <c:pt idx="9">
                  <c:v>112.25202445985535</c:v>
                </c:pt>
                <c:pt idx="10">
                  <c:v>125.83561208742724</c:v>
                </c:pt>
              </c:numCache>
            </c:numRef>
          </c:yVal>
          <c:smooth val="0"/>
        </c:ser>
        <c:axId val="15773804"/>
        <c:axId val="774650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116.48584561586945</c:v>
                </c:pt>
                <c:pt idx="1">
                  <c:v>108.78247228667374</c:v>
                </c:pt>
                <c:pt idx="2">
                  <c:v>101.08409005336004</c:v>
                </c:pt>
                <c:pt idx="3">
                  <c:v>84.63632448659835</c:v>
                </c:pt>
                <c:pt idx="4">
                  <c:v>72.98571445110396</c:v>
                </c:pt>
                <c:pt idx="5">
                  <c:v>58.70086707463194</c:v>
                </c:pt>
                <c:pt idx="6">
                  <c:v>43.960804464031774</c:v>
                </c:pt>
                <c:pt idx="7">
                  <c:v>29.93994410392823</c:v>
                </c:pt>
                <c:pt idx="8">
                  <c:v>17.82939728886763</c:v>
                </c:pt>
                <c:pt idx="9">
                  <c:v>8.594840288787296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68.47135986334207</c:v>
                </c:pt>
                <c:pt idx="1">
                  <c:v>182.95778655842682</c:v>
                </c:pt>
                <c:pt idx="2">
                  <c:v>304.52876653974636</c:v>
                </c:pt>
                <c:pt idx="3">
                  <c:v>442.1880597126779</c:v>
                </c:pt>
                <c:pt idx="4">
                  <c:v>483.86913774638305</c:v>
                </c:pt>
                <c:pt idx="5">
                  <c:v>469.48213042507814</c:v>
                </c:pt>
                <c:pt idx="6">
                  <c:v>411.5814739310806</c:v>
                </c:pt>
                <c:pt idx="7">
                  <c:v>319.40244788795945</c:v>
                </c:pt>
                <c:pt idx="8">
                  <c:v>213.16901669264652</c:v>
                </c:pt>
                <c:pt idx="9">
                  <c:v>113.22269491674696</c:v>
                </c:pt>
                <c:pt idx="10">
                  <c:v>0</c:v>
                </c:pt>
              </c:numCache>
            </c:numRef>
          </c:yVal>
          <c:smooth val="0"/>
        </c:ser>
        <c:axId val="2609718"/>
        <c:axId val="23487463"/>
      </c:scatterChart>
      <c:valAx>
        <c:axId val="1577380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746509"/>
        <c:crosses val="autoZero"/>
        <c:crossBetween val="midCat"/>
        <c:dispUnits/>
        <c:majorUnit val="10"/>
      </c:valAx>
      <c:valAx>
        <c:axId val="7746509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5773804"/>
        <c:crosses val="autoZero"/>
        <c:crossBetween val="midCat"/>
        <c:dispUnits/>
      </c:valAx>
      <c:valAx>
        <c:axId val="2609718"/>
        <c:scaling>
          <c:orientation val="minMax"/>
        </c:scaling>
        <c:axPos val="b"/>
        <c:delete val="1"/>
        <c:majorTickMark val="in"/>
        <c:minorTickMark val="none"/>
        <c:tickLblPos val="nextTo"/>
        <c:crossAx val="23487463"/>
        <c:crosses val="max"/>
        <c:crossBetween val="midCat"/>
        <c:dispUnits/>
      </c:valAx>
      <c:valAx>
        <c:axId val="2348746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0971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0060576"/>
        <c:axId val="23436321"/>
      </c:scatterChart>
      <c:valAx>
        <c:axId val="100605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436321"/>
        <c:crosses val="autoZero"/>
        <c:crossBetween val="midCat"/>
        <c:dispUnits/>
      </c:val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00605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54.98131913069038</c:v>
                </c:pt>
                <c:pt idx="1">
                  <c:v>51.345326919310004</c:v>
                </c:pt>
                <c:pt idx="2">
                  <c:v>47.711690505185935</c:v>
                </c:pt>
                <c:pt idx="3">
                  <c:v>39.948345157674424</c:v>
                </c:pt>
                <c:pt idx="4">
                  <c:v>34.44925722092107</c:v>
                </c:pt>
                <c:pt idx="5">
                  <c:v>27.706809259226272</c:v>
                </c:pt>
                <c:pt idx="6">
                  <c:v>20.749499707022995</c:v>
                </c:pt>
                <c:pt idx="7">
                  <c:v>14.131653617054123</c:v>
                </c:pt>
                <c:pt idx="8">
                  <c:v>8.41547552034552</c:v>
                </c:pt>
                <c:pt idx="9">
                  <c:v>4.056764616307603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127.2221982792964</c:v>
                </c:pt>
                <c:pt idx="1">
                  <c:v>364.00457658834483</c:v>
                </c:pt>
                <c:pt idx="2">
                  <c:v>652.046167706558</c:v>
                </c:pt>
                <c:pt idx="3">
                  <c:v>1130.7893254528858</c:v>
                </c:pt>
                <c:pt idx="4">
                  <c:v>1434.9015418798108</c:v>
                </c:pt>
                <c:pt idx="5">
                  <c:v>1731.0452848641244</c:v>
                </c:pt>
                <c:pt idx="6">
                  <c:v>2026.3913837453615</c:v>
                </c:pt>
                <c:pt idx="7">
                  <c:v>2308.9884562909656</c:v>
                </c:pt>
                <c:pt idx="8">
                  <c:v>2587.736298470113</c:v>
                </c:pt>
                <c:pt idx="9">
                  <c:v>2851.2014212803256</c:v>
                </c:pt>
                <c:pt idx="10">
                  <c:v>3196.2245470206517</c:v>
                </c:pt>
              </c:numCache>
            </c:numRef>
          </c:yVal>
          <c:smooth val="0"/>
        </c:ser>
        <c:axId val="9600298"/>
        <c:axId val="1929381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54.98131913069038</c:v>
                </c:pt>
                <c:pt idx="1">
                  <c:v>51.345326919310004</c:v>
                </c:pt>
                <c:pt idx="2">
                  <c:v>47.711690505185935</c:v>
                </c:pt>
                <c:pt idx="3">
                  <c:v>39.948345157674424</c:v>
                </c:pt>
                <c:pt idx="4">
                  <c:v>34.44925722092107</c:v>
                </c:pt>
                <c:pt idx="5">
                  <c:v>27.706809259226272</c:v>
                </c:pt>
                <c:pt idx="6">
                  <c:v>20.749499707022995</c:v>
                </c:pt>
                <c:pt idx="7">
                  <c:v>14.131653617054123</c:v>
                </c:pt>
                <c:pt idx="8">
                  <c:v>8.41547552034552</c:v>
                </c:pt>
                <c:pt idx="9">
                  <c:v>4.056764616307603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68.47135986334207</c:v>
                </c:pt>
                <c:pt idx="1">
                  <c:v>182.95778655842682</c:v>
                </c:pt>
                <c:pt idx="2">
                  <c:v>304.52876653974636</c:v>
                </c:pt>
                <c:pt idx="3">
                  <c:v>442.1880597126779</c:v>
                </c:pt>
                <c:pt idx="4">
                  <c:v>483.86913774638305</c:v>
                </c:pt>
                <c:pt idx="5">
                  <c:v>469.48213042507814</c:v>
                </c:pt>
                <c:pt idx="6">
                  <c:v>411.5814739310806</c:v>
                </c:pt>
                <c:pt idx="7">
                  <c:v>319.40244788795945</c:v>
                </c:pt>
                <c:pt idx="8">
                  <c:v>213.16901669264652</c:v>
                </c:pt>
                <c:pt idx="9">
                  <c:v>113.22269491674696</c:v>
                </c:pt>
                <c:pt idx="10">
                  <c:v>0</c:v>
                </c:pt>
              </c:numCache>
            </c:numRef>
          </c:yVal>
          <c:smooth val="0"/>
        </c:ser>
        <c:axId val="39426644"/>
        <c:axId val="19295477"/>
      </c:scatterChart>
      <c:valAx>
        <c:axId val="960029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9293819"/>
        <c:crosses val="autoZero"/>
        <c:crossBetween val="midCat"/>
        <c:dispUnits/>
        <c:majorUnit val="5"/>
      </c:valAx>
      <c:valAx>
        <c:axId val="1929381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9600298"/>
        <c:crosses val="autoZero"/>
        <c:crossBetween val="midCat"/>
        <c:dispUnits/>
      </c:valAx>
      <c:valAx>
        <c:axId val="39426644"/>
        <c:scaling>
          <c:orientation val="minMax"/>
        </c:scaling>
        <c:axPos val="b"/>
        <c:delete val="1"/>
        <c:majorTickMark val="in"/>
        <c:minorTickMark val="none"/>
        <c:tickLblPos val="nextTo"/>
        <c:crossAx val="19295477"/>
        <c:crosses val="max"/>
        <c:crossBetween val="midCat"/>
        <c:dispUnits/>
      </c:valAx>
      <c:valAx>
        <c:axId val="1929547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2664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3" sqref="L2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3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52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49"/>
      <c r="N6" s="17"/>
    </row>
    <row r="7" spans="1:14" ht="24.75">
      <c r="A7" s="107" t="s">
        <v>102</v>
      </c>
      <c r="B7" s="108">
        <v>220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49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4.79024</v>
      </c>
      <c r="C26" s="126">
        <v>1209.6466666666665</v>
      </c>
      <c r="D26" s="127">
        <v>5.631810000000001</v>
      </c>
      <c r="E26" s="128">
        <v>23168</v>
      </c>
      <c r="F26" s="84">
        <v>5.008747963751827</v>
      </c>
      <c r="G26" s="84">
        <v>116.48584561586945</v>
      </c>
      <c r="H26" s="85">
        <v>1251.0097305200213</v>
      </c>
      <c r="I26" s="86">
        <v>68.47135986334207</v>
      </c>
      <c r="J26" s="87">
        <v>0.09178466469616899</v>
      </c>
      <c r="K26" s="86">
        <v>5.473618894763628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13.7057</v>
      </c>
      <c r="C27" s="126">
        <v>1208.65</v>
      </c>
      <c r="D27" s="127">
        <v>5.6233</v>
      </c>
      <c r="E27" s="128">
        <v>23200</v>
      </c>
      <c r="F27" s="84">
        <v>14.330888842060821</v>
      </c>
      <c r="G27" s="84">
        <v>108.78247228667374</v>
      </c>
      <c r="H27" s="85">
        <v>1249.9789834990581</v>
      </c>
      <c r="I27" s="86">
        <v>182.95778655842682</v>
      </c>
      <c r="J27" s="87">
        <v>0.24525172460915123</v>
      </c>
      <c r="K27" s="86">
        <v>14.638207140379777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24.551199999999998</v>
      </c>
      <c r="C28" s="126">
        <v>1220.7633333333333</v>
      </c>
      <c r="D28" s="127">
        <v>5.684383333333333</v>
      </c>
      <c r="E28" s="128">
        <v>23085</v>
      </c>
      <c r="F28" s="84">
        <v>25.67110896482512</v>
      </c>
      <c r="G28" s="84">
        <v>101.08409005336004</v>
      </c>
      <c r="H28" s="85">
        <v>1262.5065242153823</v>
      </c>
      <c r="I28" s="86">
        <v>304.52876653974636</v>
      </c>
      <c r="J28" s="87">
        <v>0.4082155047449683</v>
      </c>
      <c r="K28" s="86">
        <v>24.123589367263545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42.5771</v>
      </c>
      <c r="C29" s="126">
        <v>1222.43</v>
      </c>
      <c r="D29" s="127">
        <v>5.69039</v>
      </c>
      <c r="E29" s="128">
        <v>23049</v>
      </c>
      <c r="F29" s="84">
        <v>44.51926478160968</v>
      </c>
      <c r="G29" s="84">
        <v>84.63632448659835</v>
      </c>
      <c r="H29" s="85">
        <v>1264.2301814410737</v>
      </c>
      <c r="I29" s="86">
        <v>442.1880597126779</v>
      </c>
      <c r="J29" s="87">
        <v>0.5927453883547962</v>
      </c>
      <c r="K29" s="86">
        <v>34.978563046890066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54.0277</v>
      </c>
      <c r="C30" s="126">
        <v>1205.72</v>
      </c>
      <c r="D30" s="127">
        <v>5.610780000000001</v>
      </c>
      <c r="E30" s="128">
        <v>23253</v>
      </c>
      <c r="F30" s="84">
        <v>56.492186688181526</v>
      </c>
      <c r="G30" s="84">
        <v>72.98571445110396</v>
      </c>
      <c r="H30" s="85">
        <v>1246.9487940962929</v>
      </c>
      <c r="I30" s="86">
        <v>483.86913774638305</v>
      </c>
      <c r="J30" s="87">
        <v>0.648618147113114</v>
      </c>
      <c r="K30" s="86">
        <v>38.80740033057587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65.17826666666667</v>
      </c>
      <c r="C31" s="126">
        <v>1168.11</v>
      </c>
      <c r="D31" s="127">
        <v>5.43053</v>
      </c>
      <c r="E31" s="128">
        <v>23753</v>
      </c>
      <c r="F31" s="84">
        <v>68.15138916787892</v>
      </c>
      <c r="G31" s="84">
        <v>58.70086707463194</v>
      </c>
      <c r="H31" s="85">
        <v>1208.0527451413434</v>
      </c>
      <c r="I31" s="86">
        <v>469.48213042507814</v>
      </c>
      <c r="J31" s="87">
        <v>0.6293326145108287</v>
      </c>
      <c r="K31" s="86">
        <v>38.86610852249253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76.2988</v>
      </c>
      <c r="C32" s="126">
        <v>1107.81</v>
      </c>
      <c r="D32" s="127">
        <v>5.138623333333333</v>
      </c>
      <c r="E32" s="128">
        <v>24522</v>
      </c>
      <c r="F32" s="84">
        <v>79.77918833643156</v>
      </c>
      <c r="G32" s="84">
        <v>43.960804464031774</v>
      </c>
      <c r="H32" s="85">
        <v>1145.690826715833</v>
      </c>
      <c r="I32" s="86">
        <v>411.5814739310806</v>
      </c>
      <c r="J32" s="87">
        <v>0.5517177934732983</v>
      </c>
      <c r="K32" s="86">
        <v>35.92521738642899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86.9393</v>
      </c>
      <c r="C33" s="126">
        <v>1034.1866666666667</v>
      </c>
      <c r="D33" s="127">
        <v>4.781626666666667</v>
      </c>
      <c r="E33" s="128">
        <v>25822</v>
      </c>
      <c r="F33" s="84">
        <v>90.90505733428999</v>
      </c>
      <c r="G33" s="84">
        <v>29.93994410392823</v>
      </c>
      <c r="H33" s="85">
        <v>1069.5499924281464</v>
      </c>
      <c r="I33" s="86">
        <v>319.40244788795945</v>
      </c>
      <c r="J33" s="87">
        <v>0.4281534153994095</v>
      </c>
      <c r="K33" s="86">
        <v>29.863928638109183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97.43486666666666</v>
      </c>
      <c r="C34" s="126">
        <v>948.7216666666667</v>
      </c>
      <c r="D34" s="127">
        <v>4.37657</v>
      </c>
      <c r="E34" s="128">
        <v>27232</v>
      </c>
      <c r="F34" s="84">
        <v>101.87938182953202</v>
      </c>
      <c r="G34" s="84">
        <v>17.82939728886763</v>
      </c>
      <c r="H34" s="85">
        <v>981.1625735519233</v>
      </c>
      <c r="I34" s="86">
        <v>213.16901669264652</v>
      </c>
      <c r="J34" s="87">
        <v>0.28574935213491487</v>
      </c>
      <c r="K34" s="86">
        <v>21.726782146960584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107.355</v>
      </c>
      <c r="C35" s="126">
        <v>899.5313333333334</v>
      </c>
      <c r="D35" s="127">
        <v>4.13924</v>
      </c>
      <c r="E35" s="128">
        <v>19863</v>
      </c>
      <c r="F35" s="84">
        <v>112.25202445985535</v>
      </c>
      <c r="G35" s="84">
        <v>8.594840288787296</v>
      </c>
      <c r="H35" s="85">
        <v>930.2902094614259</v>
      </c>
      <c r="I35" s="86">
        <v>113.22269491674696</v>
      </c>
      <c r="J35" s="87">
        <v>0.151773049486256</v>
      </c>
      <c r="K35" s="86">
        <v>12.19428105642512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120.346</v>
      </c>
      <c r="C36" s="126">
        <v>818.5243333333333</v>
      </c>
      <c r="D36" s="127">
        <v>3.75721</v>
      </c>
      <c r="E36" s="128">
        <v>13086</v>
      </c>
      <c r="F36" s="84">
        <v>125.83561208742724</v>
      </c>
      <c r="G36" s="84">
        <v>0</v>
      </c>
      <c r="H36" s="85">
        <v>846.5132289324819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485.85371992451627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0.595712455173991</v>
      </c>
      <c r="BD41" s="5">
        <f aca="true" t="shared" si="0" ref="BD41:BD50">IF(ISERR(($BE$21*0.4912-B26*0.03607)/($BE$21*0.4912)),0,($BE$21*0.4912-B26*0.03607)/($BE$21*0.4912))</f>
        <v>0.98764197338017</v>
      </c>
      <c r="BF41">
        <f aca="true" t="shared" si="1" ref="BF41:BF50">(I26*63025)/(746*E26)</f>
        <v>0.24968614004126602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0.5846973387139904</v>
      </c>
      <c r="BD42" s="5">
        <f t="shared" si="0"/>
        <v>0.9646415617080973</v>
      </c>
      <c r="BF42">
        <f t="shared" si="1"/>
        <v>0.6662495665298171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0.584562048498104</v>
      </c>
      <c r="BD43" s="5">
        <f t="shared" si="0"/>
        <v>0.9366619661752292</v>
      </c>
      <c r="BF43">
        <f t="shared" si="1"/>
        <v>1.1144804932446017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0.5807295521130122</v>
      </c>
      <c r="BD44" s="5">
        <f t="shared" si="0"/>
        <v>0.8901581266919479</v>
      </c>
      <c r="BF44">
        <f t="shared" si="1"/>
        <v>1.6207982168884127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0.5806425004268804</v>
      </c>
      <c r="BD45" s="5">
        <f t="shared" si="0"/>
        <v>0.8606174732772913</v>
      </c>
      <c r="BF45">
        <f t="shared" si="1"/>
        <v>1.7580165450395222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0.5787179509763859</v>
      </c>
      <c r="BD46" s="5">
        <f t="shared" si="0"/>
        <v>0.8318508562199297</v>
      </c>
      <c r="BF46">
        <f t="shared" si="1"/>
        <v>1.6698390952530195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0.576825618208539</v>
      </c>
      <c r="BD47" s="5">
        <f t="shared" si="0"/>
        <v>0.8031617201933341</v>
      </c>
      <c r="BF47">
        <f t="shared" si="1"/>
        <v>1.417992575387596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0.5750377234891337</v>
      </c>
      <c r="BD48" s="5">
        <f t="shared" si="0"/>
        <v>0.7757109907417198</v>
      </c>
      <c r="BF48">
        <f t="shared" si="1"/>
        <v>1.0450146776217095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0.5750921721486988</v>
      </c>
      <c r="BD49" s="5">
        <f t="shared" si="0"/>
        <v>0.7486341653098277</v>
      </c>
      <c r="BF49">
        <f t="shared" si="1"/>
        <v>0.6613305272584831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0.5942836314421299</v>
      </c>
      <c r="BD50" s="5">
        <f t="shared" si="0"/>
        <v>0.7230418626682907</v>
      </c>
      <c r="BF50">
        <f t="shared" si="1"/>
        <v>0.4815736013629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121.67209599999998</v>
      </c>
      <c r="C58" s="143">
        <f>AIRFLOW!C26</f>
        <v>1209.6466666666665</v>
      </c>
      <c r="D58" s="144">
        <f>AIRFLOW!D26</f>
        <v>5.631810000000001</v>
      </c>
      <c r="E58" s="145">
        <f>AIRFLOW!E26</f>
        <v>23168</v>
      </c>
      <c r="F58" s="74">
        <f>25.4*AIRFLOW!F26</f>
        <v>127.2221982792964</v>
      </c>
      <c r="G58" s="75">
        <f>AIRFLOW!G26*0.472</f>
        <v>54.98131913069038</v>
      </c>
      <c r="H58" s="74">
        <f>AIRFLOW!H26</f>
        <v>1251.0097305200213</v>
      </c>
      <c r="I58" s="75">
        <f>AIRFLOW!I26</f>
        <v>68.47135986334207</v>
      </c>
      <c r="J58" s="76">
        <f>AIRFLOW!J26</f>
        <v>0.09178466469616899</v>
      </c>
      <c r="K58" s="77">
        <f>AIRFLOW!K26</f>
        <v>5.473618894763628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348.12478</v>
      </c>
      <c r="C59" s="143">
        <f>AIRFLOW!C27</f>
        <v>1208.65</v>
      </c>
      <c r="D59" s="144">
        <f>AIRFLOW!D27</f>
        <v>5.6233</v>
      </c>
      <c r="E59" s="145">
        <f>AIRFLOW!E27</f>
        <v>23200</v>
      </c>
      <c r="F59" s="74">
        <f>25.4*AIRFLOW!F27</f>
        <v>364.00457658834483</v>
      </c>
      <c r="G59" s="75">
        <f>AIRFLOW!G27*0.472</f>
        <v>51.345326919310004</v>
      </c>
      <c r="H59" s="74">
        <f>AIRFLOW!H27</f>
        <v>1249.9789834990581</v>
      </c>
      <c r="I59" s="75">
        <f>AIRFLOW!I27</f>
        <v>182.95778655842682</v>
      </c>
      <c r="J59" s="76">
        <f>AIRFLOW!J27</f>
        <v>0.24525172460915123</v>
      </c>
      <c r="K59" s="77">
        <f>AIRFLOW!K27</f>
        <v>14.638207140379777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623.60048</v>
      </c>
      <c r="C60" s="143">
        <f>AIRFLOW!C28</f>
        <v>1220.7633333333333</v>
      </c>
      <c r="D60" s="144">
        <f>AIRFLOW!D28</f>
        <v>5.684383333333333</v>
      </c>
      <c r="E60" s="145">
        <f>AIRFLOW!E28</f>
        <v>23085</v>
      </c>
      <c r="F60" s="74">
        <f>25.4*AIRFLOW!F28</f>
        <v>652.046167706558</v>
      </c>
      <c r="G60" s="75">
        <f>AIRFLOW!G28*0.472</f>
        <v>47.711690505185935</v>
      </c>
      <c r="H60" s="74">
        <f>AIRFLOW!H28</f>
        <v>1262.5065242153823</v>
      </c>
      <c r="I60" s="75">
        <f>AIRFLOW!I28</f>
        <v>304.52876653974636</v>
      </c>
      <c r="J60" s="76">
        <f>AIRFLOW!J28</f>
        <v>0.4082155047449683</v>
      </c>
      <c r="K60" s="77">
        <f>AIRFLOW!K28</f>
        <v>24.123589367263545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1081.45834</v>
      </c>
      <c r="C61" s="143">
        <f>AIRFLOW!C29</f>
        <v>1222.43</v>
      </c>
      <c r="D61" s="144">
        <f>AIRFLOW!D29</f>
        <v>5.69039</v>
      </c>
      <c r="E61" s="145">
        <f>AIRFLOW!E29</f>
        <v>23049</v>
      </c>
      <c r="F61" s="74">
        <f>25.4*AIRFLOW!F29</f>
        <v>1130.7893254528858</v>
      </c>
      <c r="G61" s="75">
        <f>AIRFLOW!G29*0.472</f>
        <v>39.948345157674424</v>
      </c>
      <c r="H61" s="74">
        <f>AIRFLOW!H29</f>
        <v>1264.2301814410737</v>
      </c>
      <c r="I61" s="75">
        <f>AIRFLOW!I29</f>
        <v>442.1880597126779</v>
      </c>
      <c r="J61" s="76">
        <f>AIRFLOW!J29</f>
        <v>0.5927453883547962</v>
      </c>
      <c r="K61" s="77">
        <f>AIRFLOW!K29</f>
        <v>34.978563046890066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1372.30358</v>
      </c>
      <c r="C62" s="143">
        <f>AIRFLOW!C30</f>
        <v>1205.72</v>
      </c>
      <c r="D62" s="144">
        <f>AIRFLOW!D30</f>
        <v>5.610780000000001</v>
      </c>
      <c r="E62" s="145">
        <f>AIRFLOW!E30</f>
        <v>23253</v>
      </c>
      <c r="F62" s="74">
        <f>25.4*AIRFLOW!F30</f>
        <v>1434.9015418798108</v>
      </c>
      <c r="G62" s="75">
        <f>AIRFLOW!G30*0.472</f>
        <v>34.44925722092107</v>
      </c>
      <c r="H62" s="74">
        <f>AIRFLOW!H30</f>
        <v>1246.9487940962929</v>
      </c>
      <c r="I62" s="75">
        <f>AIRFLOW!I30</f>
        <v>483.86913774638305</v>
      </c>
      <c r="J62" s="76">
        <f>AIRFLOW!J30</f>
        <v>0.648618147113114</v>
      </c>
      <c r="K62" s="77">
        <f>AIRFLOW!K30</f>
        <v>38.80740033057587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1655.5279733333334</v>
      </c>
      <c r="C63" s="143">
        <f>AIRFLOW!C31</f>
        <v>1168.11</v>
      </c>
      <c r="D63" s="144">
        <f>AIRFLOW!D31</f>
        <v>5.43053</v>
      </c>
      <c r="E63" s="145">
        <f>AIRFLOW!E31</f>
        <v>23753</v>
      </c>
      <c r="F63" s="74">
        <f>25.4*AIRFLOW!F31</f>
        <v>1731.0452848641244</v>
      </c>
      <c r="G63" s="75">
        <f>AIRFLOW!G31*0.472</f>
        <v>27.706809259226272</v>
      </c>
      <c r="H63" s="74">
        <f>AIRFLOW!H31</f>
        <v>1208.0527451413434</v>
      </c>
      <c r="I63" s="75">
        <f>AIRFLOW!I31</f>
        <v>469.48213042507814</v>
      </c>
      <c r="J63" s="76">
        <f>AIRFLOW!J31</f>
        <v>0.6293326145108287</v>
      </c>
      <c r="K63" s="77">
        <f>AIRFLOW!K31</f>
        <v>38.86610852249253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1937.9895199999999</v>
      </c>
      <c r="C64" s="143">
        <f>AIRFLOW!C32</f>
        <v>1107.81</v>
      </c>
      <c r="D64" s="144">
        <f>AIRFLOW!D32</f>
        <v>5.138623333333333</v>
      </c>
      <c r="E64" s="145">
        <f>AIRFLOW!E32</f>
        <v>24522</v>
      </c>
      <c r="F64" s="74">
        <f>25.4*AIRFLOW!F32</f>
        <v>2026.3913837453615</v>
      </c>
      <c r="G64" s="75">
        <f>AIRFLOW!G32*0.472</f>
        <v>20.749499707022995</v>
      </c>
      <c r="H64" s="74">
        <f>AIRFLOW!H32</f>
        <v>1145.690826715833</v>
      </c>
      <c r="I64" s="75">
        <f>AIRFLOW!I32</f>
        <v>411.5814739310806</v>
      </c>
      <c r="J64" s="76">
        <f>AIRFLOW!J32</f>
        <v>0.5517177934732983</v>
      </c>
      <c r="K64" s="77">
        <f>AIRFLOW!K32</f>
        <v>35.92521738642899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2208.25822</v>
      </c>
      <c r="C65" s="143">
        <f>AIRFLOW!C33</f>
        <v>1034.1866666666667</v>
      </c>
      <c r="D65" s="144">
        <f>AIRFLOW!D33</f>
        <v>4.781626666666667</v>
      </c>
      <c r="E65" s="145">
        <f>AIRFLOW!E33</f>
        <v>25822</v>
      </c>
      <c r="F65" s="74">
        <f>25.4*AIRFLOW!F33</f>
        <v>2308.9884562909656</v>
      </c>
      <c r="G65" s="75">
        <f>AIRFLOW!G33*0.472</f>
        <v>14.131653617054123</v>
      </c>
      <c r="H65" s="74">
        <f>AIRFLOW!H33</f>
        <v>1069.5499924281464</v>
      </c>
      <c r="I65" s="75">
        <f>AIRFLOW!I33</f>
        <v>319.40244788795945</v>
      </c>
      <c r="J65" s="76">
        <f>AIRFLOW!J33</f>
        <v>0.4281534153994095</v>
      </c>
      <c r="K65" s="77">
        <f>AIRFLOW!K33</f>
        <v>29.863928638109183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2474.845613333333</v>
      </c>
      <c r="C66" s="143">
        <f>AIRFLOW!C34</f>
        <v>948.7216666666667</v>
      </c>
      <c r="D66" s="144">
        <f>AIRFLOW!D34</f>
        <v>4.37657</v>
      </c>
      <c r="E66" s="145">
        <f>AIRFLOW!E34</f>
        <v>27232</v>
      </c>
      <c r="F66" s="74">
        <f>25.4*AIRFLOW!F34</f>
        <v>2587.736298470113</v>
      </c>
      <c r="G66" s="75">
        <f>AIRFLOW!G34*0.472</f>
        <v>8.41547552034552</v>
      </c>
      <c r="H66" s="74">
        <f>AIRFLOW!H34</f>
        <v>981.1625735519233</v>
      </c>
      <c r="I66" s="75">
        <f>AIRFLOW!I34</f>
        <v>213.16901669264652</v>
      </c>
      <c r="J66" s="76">
        <f>AIRFLOW!J34</f>
        <v>0.28574935213491487</v>
      </c>
      <c r="K66" s="77">
        <f>AIRFLOW!K34</f>
        <v>21.726782146960584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2726.817</v>
      </c>
      <c r="C67" s="143">
        <f>AIRFLOW!C35</f>
        <v>899.5313333333334</v>
      </c>
      <c r="D67" s="144">
        <f>AIRFLOW!D35</f>
        <v>4.13924</v>
      </c>
      <c r="E67" s="145">
        <f>AIRFLOW!E35</f>
        <v>19863</v>
      </c>
      <c r="F67" s="74">
        <f>25.4*AIRFLOW!F35</f>
        <v>2851.2014212803256</v>
      </c>
      <c r="G67" s="75">
        <f>AIRFLOW!G35*0.472</f>
        <v>4.056764616307603</v>
      </c>
      <c r="H67" s="74">
        <f>AIRFLOW!H35</f>
        <v>930.2902094614259</v>
      </c>
      <c r="I67" s="75">
        <f>AIRFLOW!I35</f>
        <v>113.22269491674696</v>
      </c>
      <c r="J67" s="76">
        <f>AIRFLOW!J35</f>
        <v>0.151773049486256</v>
      </c>
      <c r="K67" s="77">
        <f>AIRFLOW!K35</f>
        <v>12.19428105642512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3056.7884</v>
      </c>
      <c r="C68" s="143">
        <f>AIRFLOW!C36</f>
        <v>818.5243333333333</v>
      </c>
      <c r="D68" s="144">
        <f>AIRFLOW!D36</f>
        <v>3.75721</v>
      </c>
      <c r="E68" s="145">
        <f>AIRFLOW!E36</f>
        <v>13086</v>
      </c>
      <c r="F68" s="74">
        <f>25.4*AIRFLOW!F36</f>
        <v>3196.2245470206517</v>
      </c>
      <c r="G68" s="75">
        <f>AIRFLOW!G36*0.472</f>
        <v>0</v>
      </c>
      <c r="H68" s="74">
        <f>AIRFLOW!H36</f>
        <v>846.5132289324819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485.85371992451627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1.1930998666440005</v>
      </c>
      <c r="C74" s="143">
        <f>AIRFLOW!C26</f>
        <v>1209.6466666666665</v>
      </c>
      <c r="D74" s="144">
        <f>AIRFLOW!D26</f>
        <v>5.631810000000001</v>
      </c>
      <c r="E74" s="148">
        <f>AIRFLOW!E26</f>
        <v>23168</v>
      </c>
      <c r="F74" s="80">
        <f>AIRFLOW!F26*(0.07355/0.2952998)</f>
        <v>1.2475234075131338</v>
      </c>
      <c r="G74" s="80">
        <f>AIRFLOW!G26*0.472*(0.001*3600)</f>
        <v>197.93274887048537</v>
      </c>
      <c r="H74" s="79">
        <f>AIRFLOW!H26</f>
        <v>1251.0097305200213</v>
      </c>
      <c r="I74" s="81">
        <f>AIRFLOW!I26</f>
        <v>68.47135986334207</v>
      </c>
      <c r="J74" s="82">
        <f>AIRFLOW!J26</f>
        <v>0.09178466469616899</v>
      </c>
      <c r="K74" s="80">
        <f>AIRFLOW!K26</f>
        <v>5.473618894763628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3.4136637918481494</v>
      </c>
      <c r="C75" s="143">
        <f>AIRFLOW!C27</f>
        <v>1208.65</v>
      </c>
      <c r="D75" s="144">
        <f>AIRFLOW!D27</f>
        <v>5.6233</v>
      </c>
      <c r="E75" s="148">
        <f>AIRFLOW!E27</f>
        <v>23200</v>
      </c>
      <c r="F75" s="80">
        <f>AIRFLOW!F27*(0.07355/0.2952998)</f>
        <v>3.569378896746877</v>
      </c>
      <c r="G75" s="80">
        <f>AIRFLOW!G27*0.472*(0.001*3600)</f>
        <v>184.84317690951602</v>
      </c>
      <c r="H75" s="79">
        <f>AIRFLOW!H27</f>
        <v>1249.9789834990581</v>
      </c>
      <c r="I75" s="81">
        <f>AIRFLOW!I27</f>
        <v>182.95778655842682</v>
      </c>
      <c r="J75" s="82">
        <f>AIRFLOW!J27</f>
        <v>0.24525172460915123</v>
      </c>
      <c r="K75" s="80">
        <f>AIRFLOW!K27</f>
        <v>14.638207140379777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6.114940680623556</v>
      </c>
      <c r="C76" s="143">
        <f>AIRFLOW!C28</f>
        <v>1220.7633333333333</v>
      </c>
      <c r="D76" s="144">
        <f>AIRFLOW!D28</f>
        <v>5.684383333333333</v>
      </c>
      <c r="E76" s="148">
        <f>AIRFLOW!E28</f>
        <v>23085</v>
      </c>
      <c r="F76" s="80">
        <f>AIRFLOW!F28*(0.07355/0.2952998)</f>
        <v>6.393875188411532</v>
      </c>
      <c r="G76" s="80">
        <f>AIRFLOW!G28*0.472*(0.001*3600)</f>
        <v>171.76208581866936</v>
      </c>
      <c r="H76" s="79">
        <f>AIRFLOW!H28</f>
        <v>1262.5065242153823</v>
      </c>
      <c r="I76" s="81">
        <f>AIRFLOW!I28</f>
        <v>304.52876653974636</v>
      </c>
      <c r="J76" s="82">
        <f>AIRFLOW!J28</f>
        <v>0.4082155047449683</v>
      </c>
      <c r="K76" s="80">
        <f>AIRFLOW!K28</f>
        <v>24.123589367263545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10.604631987559761</v>
      </c>
      <c r="C77" s="143">
        <f>AIRFLOW!C29</f>
        <v>1222.43</v>
      </c>
      <c r="D77" s="144">
        <f>AIRFLOW!D29</f>
        <v>5.69039</v>
      </c>
      <c r="E77" s="148">
        <f>AIRFLOW!E29</f>
        <v>23049</v>
      </c>
      <c r="F77" s="80">
        <f>AIRFLOW!F29*(0.07355/0.2952998)</f>
        <v>11.088364857298895</v>
      </c>
      <c r="G77" s="80">
        <f>AIRFLOW!G29*0.472*(0.001*3600)</f>
        <v>143.81404256762792</v>
      </c>
      <c r="H77" s="79">
        <f>AIRFLOW!H29</f>
        <v>1264.2301814410737</v>
      </c>
      <c r="I77" s="81">
        <f>AIRFLOW!I29</f>
        <v>442.1880597126779</v>
      </c>
      <c r="J77" s="82">
        <f>AIRFLOW!J29</f>
        <v>0.5927453883547962</v>
      </c>
      <c r="K77" s="80">
        <f>AIRFLOW!K29</f>
        <v>34.978563046890066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13.456620475191654</v>
      </c>
      <c r="C78" s="143">
        <f>AIRFLOW!C30</f>
        <v>1205.72</v>
      </c>
      <c r="D78" s="144">
        <f>AIRFLOW!D30</f>
        <v>5.610780000000001</v>
      </c>
      <c r="E78" s="148">
        <f>AIRFLOW!E30</f>
        <v>23253</v>
      </c>
      <c r="F78" s="80">
        <f>AIRFLOW!F30*(0.07355/0.2952998)</f>
        <v>14.070447494091603</v>
      </c>
      <c r="G78" s="80">
        <f>AIRFLOW!G30*0.472*(0.001*3600)</f>
        <v>124.01732599531586</v>
      </c>
      <c r="H78" s="79">
        <f>AIRFLOW!H30</f>
        <v>1246.9487940962929</v>
      </c>
      <c r="I78" s="81">
        <f>AIRFLOW!I30</f>
        <v>483.86913774638305</v>
      </c>
      <c r="J78" s="82">
        <f>AIRFLOW!J30</f>
        <v>0.648618147113114</v>
      </c>
      <c r="K78" s="80">
        <f>AIRFLOW!K30</f>
        <v>38.80740033057587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16.23387998682469</v>
      </c>
      <c r="C79" s="143">
        <f>AIRFLOW!C31</f>
        <v>1168.11</v>
      </c>
      <c r="D79" s="144">
        <f>AIRFLOW!D31</f>
        <v>5.43053</v>
      </c>
      <c r="E79" s="148">
        <f>AIRFLOW!E31</f>
        <v>23753</v>
      </c>
      <c r="F79" s="80">
        <f>AIRFLOW!F31*(0.07355/0.2952998)</f>
        <v>16.974392374452997</v>
      </c>
      <c r="G79" s="80">
        <f>AIRFLOW!G31*0.472*(0.001*3600)</f>
        <v>99.74451333321458</v>
      </c>
      <c r="H79" s="79">
        <f>AIRFLOW!H31</f>
        <v>1208.0527451413434</v>
      </c>
      <c r="I79" s="81">
        <f>AIRFLOW!I31</f>
        <v>469.48213042507814</v>
      </c>
      <c r="J79" s="82">
        <f>AIRFLOW!J31</f>
        <v>0.6293326145108287</v>
      </c>
      <c r="K79" s="80">
        <f>AIRFLOW!K31</f>
        <v>38.86610852249253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19.00365912879047</v>
      </c>
      <c r="C80" s="143">
        <f>AIRFLOW!C32</f>
        <v>1107.81</v>
      </c>
      <c r="D80" s="144">
        <f>AIRFLOW!D32</f>
        <v>5.138623333333333</v>
      </c>
      <c r="E80" s="148">
        <f>AIRFLOW!E32</f>
        <v>24522</v>
      </c>
      <c r="F80" s="80">
        <f>AIRFLOW!F32*(0.07355/0.2952998)</f>
        <v>19.870515666263714</v>
      </c>
      <c r="G80" s="80">
        <f>AIRFLOW!G32*0.472*(0.001*3600)</f>
        <v>74.69819894528278</v>
      </c>
      <c r="H80" s="79">
        <f>AIRFLOW!H32</f>
        <v>1145.690826715833</v>
      </c>
      <c r="I80" s="81">
        <f>AIRFLOW!I32</f>
        <v>411.5814739310806</v>
      </c>
      <c r="J80" s="82">
        <f>AIRFLOW!J32</f>
        <v>0.5517177934732983</v>
      </c>
      <c r="K80" s="80">
        <f>AIRFLOW!K32</f>
        <v>35.92521738642899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21.65387689053633</v>
      </c>
      <c r="C81" s="143">
        <f>AIRFLOW!C33</f>
        <v>1034.1866666666667</v>
      </c>
      <c r="D81" s="144">
        <f>AIRFLOW!D33</f>
        <v>4.781626666666667</v>
      </c>
      <c r="E81" s="148">
        <f>AIRFLOW!E33</f>
        <v>25822</v>
      </c>
      <c r="F81" s="80">
        <f>AIRFLOW!F33*(0.07355/0.2952998)</f>
        <v>22.641623756389368</v>
      </c>
      <c r="G81" s="80">
        <f>AIRFLOW!G33*0.472*(0.001*3600)</f>
        <v>50.87395302139485</v>
      </c>
      <c r="H81" s="79">
        <f>AIRFLOW!H33</f>
        <v>1069.5499924281464</v>
      </c>
      <c r="I81" s="81">
        <f>AIRFLOW!I33</f>
        <v>319.40244788795945</v>
      </c>
      <c r="J81" s="82">
        <f>AIRFLOW!J33</f>
        <v>0.4281534153994095</v>
      </c>
      <c r="K81" s="80">
        <f>AIRFLOW!K33</f>
        <v>29.863928638109183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24.267996264587154</v>
      </c>
      <c r="C82" s="143">
        <f>AIRFLOW!C34</f>
        <v>948.7216666666667</v>
      </c>
      <c r="D82" s="144">
        <f>AIRFLOW!D34</f>
        <v>4.37657</v>
      </c>
      <c r="E82" s="148">
        <f>AIRFLOW!E34</f>
        <v>27232</v>
      </c>
      <c r="F82" s="80">
        <f>AIRFLOW!F34*(0.07355/0.2952998)</f>
        <v>25.374986822077364</v>
      </c>
      <c r="G82" s="80">
        <f>AIRFLOW!G34*0.472*(0.001*3600)</f>
        <v>30.295711873243874</v>
      </c>
      <c r="H82" s="79">
        <f>AIRFLOW!H34</f>
        <v>981.1625735519233</v>
      </c>
      <c r="I82" s="81">
        <f>AIRFLOW!I34</f>
        <v>213.16901669264652</v>
      </c>
      <c r="J82" s="82">
        <f>AIRFLOW!J34</f>
        <v>0.28574935213491487</v>
      </c>
      <c r="K82" s="80">
        <f>AIRFLOW!K34</f>
        <v>21.726782146960584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26.73879308418089</v>
      </c>
      <c r="C83" s="143">
        <f>AIRFLOW!C35</f>
        <v>899.5313333333334</v>
      </c>
      <c r="D83" s="144">
        <f>AIRFLOW!D35</f>
        <v>4.13924</v>
      </c>
      <c r="E83" s="148">
        <f>AIRFLOW!E35</f>
        <v>19863</v>
      </c>
      <c r="F83" s="80">
        <f>AIRFLOW!F35*(0.07355/0.2952998)</f>
        <v>27.9584896400958</v>
      </c>
      <c r="G83" s="80">
        <f>AIRFLOW!G35*0.472*(0.001*3600)</f>
        <v>14.604352618707372</v>
      </c>
      <c r="H83" s="79">
        <f>AIRFLOW!H35</f>
        <v>930.2902094614259</v>
      </c>
      <c r="I83" s="81">
        <f>AIRFLOW!I35</f>
        <v>113.22269491674696</v>
      </c>
      <c r="J83" s="82">
        <f>AIRFLOW!J35</f>
        <v>0.151773049486256</v>
      </c>
      <c r="K83" s="80">
        <f>AIRFLOW!K35</f>
        <v>12.19428105642512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29.974447324380176</v>
      </c>
      <c r="C84" s="143">
        <f>AIRFLOW!C36</f>
        <v>818.5243333333333</v>
      </c>
      <c r="D84" s="144">
        <f>AIRFLOW!D36</f>
        <v>3.75721</v>
      </c>
      <c r="E84" s="148">
        <f>AIRFLOW!E36</f>
        <v>13086</v>
      </c>
      <c r="F84" s="80">
        <f>AIRFLOW!F36*(0.07355/0.2952998)</f>
        <v>31.341739036160114</v>
      </c>
      <c r="G84" s="80">
        <f>AIRFLOW!G36*0.472*(0.001*3600)</f>
        <v>0</v>
      </c>
      <c r="H84" s="79">
        <f>AIRFLOW!H36</f>
        <v>846.5132289324819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485.85371992451627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113.25 in H2O, 2877 mm H2O or 28.21 kPa, Maximum open watts = 1414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113.25205087868451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2876.6020923185865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28.207565132544104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1413.640995487624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2006-09-21T18:33:34Z</cp:lastPrinted>
  <dcterms:created xsi:type="dcterms:W3CDTF">1997-11-24T14:11:41Z</dcterms:created>
  <dcterms:modified xsi:type="dcterms:W3CDTF">2009-02-03T13:23:51Z</dcterms:modified>
  <cp:category/>
  <cp:version/>
  <cp:contentType/>
  <cp:contentStatus/>
</cp:coreProperties>
</file>