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<sst xmlns="http://schemas.openxmlformats.org/spreadsheetml/2006/main" count="78" uniqueCount="30">
  <si>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</si>
  <si>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</si>
  <si>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</si>
  <si>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</si>
  <si>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</si>
  <si>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</si>
  <si>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</si>
  <si>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</si>
  <si>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</si>
  <si>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</si>
  <si>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</si>
  <si>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</si>
  <si>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</si>
  <si>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</si>
  <si>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</si>
  <si>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</si>
  <si>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</si>
  <si>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</si>
  <si>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</si>
  <si>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</si>
  <si>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</si>
  <si>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</si>
  <si>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</si>
  <si>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</si>
  <si>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</si>
  <si>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150.41 inH20, 3821 mmH20 or 37.46 Pa, Maximum open watts = 1508 watts.</t>
  </si>
  <si>
    <t>LIGHTHOUSE</t>
  </si>
  <si>
    <t>VACUUM</t>
  </si>
  <si>
    <t>MOTORS</t>
  </si>
  <si>
    <t>LH-HVLP-3S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</si>
</sst>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1.3172413561542253</c:v>
                </c:pt>
                <c:pt idx="1">
                  <c:v>4.156402743962395</c:v>
                </c:pt>
                <c:pt idx="2">
                  <c:v>8.433510105685514</c:v>
                </c:pt>
                <c:pt idx="3">
                  <c:v>18.625112251348355</c:v>
                </c:pt>
                <c:pt idx="4">
                  <c:v>28.716972681969793</c:v>
                </c:pt>
                <c:pt idx="5">
                  <c:v>43.55301927590896</c:v>
                </c:pt>
                <c:pt idx="6">
                  <c:v>65.8360041185826</c:v>
                </c:pt>
                <c:pt idx="7">
                  <c:v>93.86545516463745</c:v>
                </c:pt>
                <c:pt idx="8">
                  <c:v>120.25786163968837</c:v>
                </c:pt>
                <c:pt idx="9">
                  <c:v>141.69585818232875</c:v>
                </c:pt>
                <c:pt idx="10">
                  <c:v>167.12737165656347</c:v>
                </c:pt>
              </c:numCache>
            </c:numRef>
          </c:yVal>
          <c:smooth val="0"/>
        </c:ser>
        <c:axId val="30682448"/>
        <c:axId val="770657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2250330"/>
        <c:axId val="20252971"/>
      </c:scatterChart>
      <c:valAx>
        <c:axId val="3068244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706577"/>
        <c:crosses val="autoZero"/>
        <c:crossBetween val="midCat"/>
        <c:dispUnits/>
        <c:majorUnit val="10"/>
      </c:valAx>
      <c:valAx>
        <c:axId val="7706577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0682448"/>
        <c:crosses val="autoZero"/>
        <c:crossBetween val="midCat"/>
        <c:dispUnits/>
      </c:valAx>
      <c:valAx>
        <c:axId val="2250330"/>
        <c:scaling>
          <c:orientation val="minMax"/>
        </c:scaling>
        <c:axPos val="b"/>
        <c:delete val="1"/>
        <c:majorTickMark val="in"/>
        <c:minorTickMark val="none"/>
        <c:tickLblPos val="nextTo"/>
        <c:crossAx val="20252971"/>
        <c:crosses val="max"/>
        <c:crossBetween val="midCat"/>
        <c:dispUnits/>
      </c:valAx>
      <c:valAx>
        <c:axId val="2025297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5033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059012"/>
        <c:axId val="29877925"/>
      </c:scatterChart>
      <c:valAx>
        <c:axId val="4805901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877925"/>
        <c:crosses val="autoZero"/>
        <c:crossBetween val="midCat"/>
        <c:dispUnits/>
      </c:valAx>
      <c:valAx>
        <c:axId val="298779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059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33.45793044631732</c:v>
                </c:pt>
                <c:pt idx="1">
                  <c:v>105.57262969664482</c:v>
                </c:pt>
                <c:pt idx="2">
                  <c:v>214.21115668441203</c:v>
                </c:pt>
                <c:pt idx="3">
                  <c:v>473.0778511842482</c:v>
                </c:pt>
                <c:pt idx="4">
                  <c:v>729.4111061220327</c:v>
                </c:pt>
                <c:pt idx="5">
                  <c:v>1106.2466896080875</c:v>
                </c:pt>
                <c:pt idx="6">
                  <c:v>1672.2345046119979</c:v>
                </c:pt>
                <c:pt idx="7">
                  <c:v>2384.1825611817912</c:v>
                </c:pt>
                <c:pt idx="8">
                  <c:v>3054.5496856480845</c:v>
                </c:pt>
                <c:pt idx="9">
                  <c:v>3599.07479783115</c:v>
                </c:pt>
                <c:pt idx="10">
                  <c:v>4245.0352400767115</c:v>
                </c:pt>
              </c:numCache>
            </c:numRef>
          </c:yVal>
          <c:smooth val="0"/>
        </c:ser>
        <c:axId val="465870"/>
        <c:axId val="41928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37735480"/>
        <c:axId val="4075001"/>
      </c:scatterChart>
      <c:valAx>
        <c:axId val="46587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92831"/>
        <c:crosses val="autoZero"/>
        <c:crossBetween val="midCat"/>
        <c:dispUnits/>
        <c:majorUnit val="5"/>
      </c:valAx>
      <c:valAx>
        <c:axId val="419283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65870"/>
        <c:crosses val="autoZero"/>
        <c:crossBetween val="midCat"/>
        <c:dispUnits/>
      </c:valAx>
      <c:valAx>
        <c:axId val="3773548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001"/>
        <c:crosses val="max"/>
        <c:crossBetween val="midCat"/>
        <c:dispUnits/>
      </c:valAx>
      <c:valAx>
        <c:axId val="407500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7354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B6" sqref="B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28"/>
      <c r="K9" s="128"/>
      <c r="L9" s="12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1.25506</v>
      </c>
      <c r="C26" s="85">
        <v>1286.46</v>
      </c>
      <c r="D26" s="86">
        <v>11.080866666666665</v>
      </c>
      <c r="E26" s="87">
        <v>22631</v>
      </c>
      <c r="F26" s="45">
        <v>1.3172413561542253</v>
      </c>
      <c r="G26" s="45">
        <v>60.69551766999024</v>
      </c>
      <c r="H26" s="46">
        <v>1334.2389013152208</v>
      </c>
      <c r="I26" s="47">
        <v>9.384426187306621</v>
      </c>
      <c r="J26" s="48">
        <v>0.012579659768507535</v>
      </c>
      <c r="K26" s="47">
        <v>0.7039331534244476</v>
      </c>
      <c r="L26" s="20"/>
      <c r="M26" s="20"/>
    </row>
    <row r="27" spans="1:13" ht="15" customHeight="1">
      <c r="A27" s="44">
        <v>1.5</v>
      </c>
      <c r="B27" s="84">
        <v>3.9601966666666666</v>
      </c>
      <c r="C27" s="85">
        <v>1284.2633333333333</v>
      </c>
      <c r="D27" s="86">
        <v>11.163966666666667</v>
      </c>
      <c r="E27" s="87">
        <v>22728</v>
      </c>
      <c r="F27" s="45">
        <v>4.156402743962395</v>
      </c>
      <c r="G27" s="45">
        <v>59.775695947807286</v>
      </c>
      <c r="H27" s="46">
        <v>1331.9606508294776</v>
      </c>
      <c r="I27" s="47">
        <v>29.16589200827711</v>
      </c>
      <c r="J27" s="48">
        <v>0.039096369984285666</v>
      </c>
      <c r="K27" s="47">
        <v>2.189682089243307</v>
      </c>
      <c r="L27" s="20"/>
      <c r="M27" s="20"/>
    </row>
    <row r="28" spans="1:13" ht="15" customHeight="1">
      <c r="A28" s="44">
        <v>1.25</v>
      </c>
      <c r="B28" s="84">
        <v>8.035400000000001</v>
      </c>
      <c r="C28" s="85">
        <v>1307.4266666666665</v>
      </c>
      <c r="D28" s="86">
        <v>11.271166666666668</v>
      </c>
      <c r="E28" s="87">
        <v>22780</v>
      </c>
      <c r="F28" s="45">
        <v>8.433510105685514</v>
      </c>
      <c r="G28" s="45">
        <v>59.425175229789915</v>
      </c>
      <c r="H28" s="46">
        <v>1355.9842663460618</v>
      </c>
      <c r="I28" s="47">
        <v>58.83202622547625</v>
      </c>
      <c r="J28" s="48">
        <v>0.0788633059322738</v>
      </c>
      <c r="K28" s="47">
        <v>4.339298073036406</v>
      </c>
      <c r="L28" s="20"/>
      <c r="M28" s="20"/>
    </row>
    <row r="29" spans="1:14" ht="15" customHeight="1">
      <c r="A29" s="44">
        <v>1</v>
      </c>
      <c r="B29" s="84">
        <v>17.745900000000002</v>
      </c>
      <c r="C29" s="85">
        <v>1301.9066666666668</v>
      </c>
      <c r="D29" s="86">
        <v>11.358733333333333</v>
      </c>
      <c r="E29" s="87">
        <v>22763</v>
      </c>
      <c r="F29" s="45">
        <v>18.625112251348355</v>
      </c>
      <c r="G29" s="45">
        <v>55.91993794972609</v>
      </c>
      <c r="H29" s="46">
        <v>1350.259254503284</v>
      </c>
      <c r="I29" s="47">
        <v>122.26471987261907</v>
      </c>
      <c r="J29" s="48">
        <v>0.16389372637080304</v>
      </c>
      <c r="K29" s="47">
        <v>9.066285163571257</v>
      </c>
      <c r="L29" s="20"/>
      <c r="M29" s="20"/>
      <c r="N29" s="10"/>
    </row>
    <row r="30" spans="1:13" ht="15" customHeight="1">
      <c r="A30" s="44">
        <v>0.875</v>
      </c>
      <c r="B30" s="84">
        <v>27.361366666666665</v>
      </c>
      <c r="C30" s="85">
        <v>1302.6366666666665</v>
      </c>
      <c r="D30" s="86">
        <v>11.345233333333333</v>
      </c>
      <c r="E30" s="87">
        <v>22879</v>
      </c>
      <c r="F30" s="45">
        <v>28.716972681969793</v>
      </c>
      <c r="G30" s="45">
        <v>52.49570221673164</v>
      </c>
      <c r="H30" s="46">
        <v>1351.0163665766947</v>
      </c>
      <c r="I30" s="47">
        <v>176.9765324839359</v>
      </c>
      <c r="J30" s="48">
        <v>0.23723395775326525</v>
      </c>
      <c r="K30" s="47">
        <v>13.110504209710818</v>
      </c>
      <c r="L30" s="20"/>
      <c r="M30" s="20"/>
    </row>
    <row r="31" spans="1:13" ht="15" customHeight="1">
      <c r="A31" s="44">
        <v>0.75</v>
      </c>
      <c r="B31" s="84">
        <v>41.49706666666667</v>
      </c>
      <c r="C31" s="85">
        <v>1323.07</v>
      </c>
      <c r="D31" s="86">
        <v>11.382766666666669</v>
      </c>
      <c r="E31" s="87">
        <v>22848</v>
      </c>
      <c r="F31" s="45">
        <v>43.55301927590896</v>
      </c>
      <c r="G31" s="45">
        <v>47.20959595238664</v>
      </c>
      <c r="H31" s="46">
        <v>1372.2085903666878</v>
      </c>
      <c r="I31" s="47">
        <v>241.35776689450464</v>
      </c>
      <c r="J31" s="48">
        <v>0.32353588055563626</v>
      </c>
      <c r="K31" s="47">
        <v>17.589863110263646</v>
      </c>
      <c r="L31" s="20"/>
      <c r="M31" s="20"/>
    </row>
    <row r="32" spans="1:13" ht="15" customHeight="1">
      <c r="A32" s="44">
        <v>0.625</v>
      </c>
      <c r="B32" s="84">
        <v>62.72816666666666</v>
      </c>
      <c r="C32" s="85">
        <v>1313.0866666666668</v>
      </c>
      <c r="D32" s="86">
        <v>11.288666666666666</v>
      </c>
      <c r="E32" s="87">
        <v>22961</v>
      </c>
      <c r="F32" s="45">
        <v>65.8360041185826</v>
      </c>
      <c r="G32" s="45">
        <v>40.03483227686203</v>
      </c>
      <c r="H32" s="46">
        <v>1361.8544777645623</v>
      </c>
      <c r="I32" s="47">
        <v>309.32625011228976</v>
      </c>
      <c r="J32" s="48">
        <v>0.4146464478717021</v>
      </c>
      <c r="K32" s="47">
        <v>22.71418596096795</v>
      </c>
      <c r="L32" s="20"/>
      <c r="M32" s="20"/>
    </row>
    <row r="33" spans="1:14" ht="15" customHeight="1">
      <c r="A33" s="44">
        <v>0.5</v>
      </c>
      <c r="B33" s="84">
        <v>89.43446666666667</v>
      </c>
      <c r="C33" s="85">
        <v>1280.6666666666667</v>
      </c>
      <c r="D33" s="86">
        <v>10.990233333333334</v>
      </c>
      <c r="E33" s="87">
        <v>23366</v>
      </c>
      <c r="F33" s="45">
        <v>93.86545516463745</v>
      </c>
      <c r="G33" s="45">
        <v>30.41249291545705</v>
      </c>
      <c r="H33" s="46">
        <v>1328.2304045865085</v>
      </c>
      <c r="I33" s="47">
        <v>335.01420112275787</v>
      </c>
      <c r="J33" s="48">
        <v>0.4490806985559757</v>
      </c>
      <c r="K33" s="47">
        <v>25.222565071641455</v>
      </c>
      <c r="L33" s="20"/>
      <c r="M33" s="20"/>
      <c r="N33" s="17"/>
    </row>
    <row r="34" spans="1:13" ht="15" customHeight="1">
      <c r="A34" s="44">
        <v>0.375</v>
      </c>
      <c r="B34" s="84">
        <v>114.581</v>
      </c>
      <c r="C34" s="85">
        <v>1205.39</v>
      </c>
      <c r="D34" s="86">
        <v>10.312800000000001</v>
      </c>
      <c r="E34" s="87">
        <v>24318</v>
      </c>
      <c r="F34" s="45">
        <v>120.25786163968837</v>
      </c>
      <c r="G34" s="45">
        <v>19.27351846201762</v>
      </c>
      <c r="H34" s="46">
        <v>1250.1579755735538</v>
      </c>
      <c r="I34" s="47">
        <v>272.00354818059276</v>
      </c>
      <c r="J34" s="48">
        <v>0.3646160163278724</v>
      </c>
      <c r="K34" s="47">
        <v>21.757873124500634</v>
      </c>
      <c r="L34" s="20"/>
      <c r="M34" s="20"/>
    </row>
    <row r="35" spans="1:13" ht="15" customHeight="1">
      <c r="A35" s="44">
        <v>0.25</v>
      </c>
      <c r="B35" s="84">
        <v>135.00700000000003</v>
      </c>
      <c r="C35" s="85">
        <v>1100.8833333333334</v>
      </c>
      <c r="D35" s="86">
        <v>9.379503333333334</v>
      </c>
      <c r="E35" s="87">
        <v>25878</v>
      </c>
      <c r="F35" s="45">
        <v>141.69585818232875</v>
      </c>
      <c r="G35" s="45">
        <v>9.5438514734688</v>
      </c>
      <c r="H35" s="46">
        <v>1141.7699494293681</v>
      </c>
      <c r="I35" s="47">
        <v>158.702886072629</v>
      </c>
      <c r="J35" s="48">
        <v>0.2127384531804678</v>
      </c>
      <c r="K35" s="47">
        <v>13.900575852560001</v>
      </c>
      <c r="L35" s="20"/>
      <c r="M35" s="20"/>
    </row>
    <row r="36" spans="1:14" ht="15" customHeight="1">
      <c r="A36" s="44">
        <v>0</v>
      </c>
      <c r="B36" s="84">
        <v>159.23799999999997</v>
      </c>
      <c r="C36" s="85">
        <v>975.88</v>
      </c>
      <c r="D36" s="86">
        <v>8.280483333333335</v>
      </c>
      <c r="E36" s="87">
        <v>28073</v>
      </c>
      <c r="F36" s="45">
        <v>167.12737165656347</v>
      </c>
      <c r="G36" s="45">
        <v>0</v>
      </c>
      <c r="H36" s="46">
        <v>1012.1240139728384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334.07846350989684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31.878524</v>
      </c>
      <c r="C58" s="102">
        <f>AIRFLOW!C26</f>
        <v>1286.46</v>
      </c>
      <c r="D58" s="103">
        <f>AIRFLOW!D26</f>
        <v>11.080866666666665</v>
      </c>
      <c r="E58" s="104">
        <f>AIRFLOW!E26</f>
        <v>22631</v>
      </c>
      <c r="F58" s="35">
        <f>25.4*AIRFLOW!F26</f>
        <v>33.45793044631732</v>
      </c>
      <c r="G58" s="36">
        <f>AIRFLOW!G26*0.472</f>
        <v>28.648284340235392</v>
      </c>
      <c r="H58" s="35">
        <f>AIRFLOW!H26</f>
        <v>1334.2389013152208</v>
      </c>
      <c r="I58" s="36">
        <f>AIRFLOW!I26</f>
        <v>9.384426187306621</v>
      </c>
      <c r="J58" s="37">
        <f>AIRFLOW!J26</f>
        <v>0.012579659768507535</v>
      </c>
      <c r="K58" s="38">
        <f>AIRFLOW!K26</f>
        <v>0.7039331534244476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100.58899533333333</v>
      </c>
      <c r="C59" s="102">
        <f>AIRFLOW!C27</f>
        <v>1284.2633333333333</v>
      </c>
      <c r="D59" s="103">
        <f>AIRFLOW!D27</f>
        <v>11.163966666666667</v>
      </c>
      <c r="E59" s="104">
        <f>AIRFLOW!E27</f>
        <v>22728</v>
      </c>
      <c r="F59" s="35">
        <f>25.4*AIRFLOW!F27</f>
        <v>105.57262969664482</v>
      </c>
      <c r="G59" s="36">
        <f>AIRFLOW!G27*0.472</f>
        <v>28.214128487365038</v>
      </c>
      <c r="H59" s="35">
        <f>AIRFLOW!H27</f>
        <v>1331.9606508294776</v>
      </c>
      <c r="I59" s="36">
        <f>AIRFLOW!I27</f>
        <v>29.16589200827711</v>
      </c>
      <c r="J59" s="37">
        <f>AIRFLOW!J27</f>
        <v>0.039096369984285666</v>
      </c>
      <c r="K59" s="38">
        <f>AIRFLOW!K27</f>
        <v>2.189682089243307</v>
      </c>
      <c r="L59" s="2"/>
      <c r="M59" s="2"/>
    </row>
    <row r="60" spans="1:13" ht="15.75">
      <c r="A60" s="34">
        <f>AIRFLOW!A28*25.4</f>
        <v>31.75</v>
      </c>
      <c r="B60" s="101">
        <f>AIRFLOW!B28*25.4</f>
        <v>204.09916</v>
      </c>
      <c r="C60" s="102">
        <f>AIRFLOW!C28</f>
        <v>1307.4266666666665</v>
      </c>
      <c r="D60" s="103">
        <f>AIRFLOW!D28</f>
        <v>11.271166666666668</v>
      </c>
      <c r="E60" s="104">
        <f>AIRFLOW!E28</f>
        <v>22780</v>
      </c>
      <c r="F60" s="35">
        <f>25.4*AIRFLOW!F28</f>
        <v>214.21115668441203</v>
      </c>
      <c r="G60" s="36">
        <f>AIRFLOW!G28*0.472</f>
        <v>28.048682708460838</v>
      </c>
      <c r="H60" s="35">
        <f>AIRFLOW!H28</f>
        <v>1355.9842663460618</v>
      </c>
      <c r="I60" s="36">
        <f>AIRFLOW!I28</f>
        <v>58.83202622547625</v>
      </c>
      <c r="J60" s="37">
        <f>AIRFLOW!J28</f>
        <v>0.0788633059322738</v>
      </c>
      <c r="K60" s="38">
        <f>AIRFLOW!K28</f>
        <v>4.339298073036406</v>
      </c>
      <c r="L60" s="2"/>
      <c r="M60" s="2"/>
    </row>
    <row r="61" spans="1:13" ht="15.75">
      <c r="A61" s="34">
        <f>AIRFLOW!A29*25.4</f>
        <v>25.4</v>
      </c>
      <c r="B61" s="101">
        <f>AIRFLOW!B29*25.4</f>
        <v>450.74586000000005</v>
      </c>
      <c r="C61" s="102">
        <f>AIRFLOW!C29</f>
        <v>1301.9066666666668</v>
      </c>
      <c r="D61" s="103">
        <f>AIRFLOW!D29</f>
        <v>11.358733333333333</v>
      </c>
      <c r="E61" s="104">
        <f>AIRFLOW!E29</f>
        <v>22763</v>
      </c>
      <c r="F61" s="35">
        <f>25.4*AIRFLOW!F29</f>
        <v>473.0778511842482</v>
      </c>
      <c r="G61" s="36">
        <f>AIRFLOW!G29*0.472</f>
        <v>26.394210712270713</v>
      </c>
      <c r="H61" s="35">
        <f>AIRFLOW!H29</f>
        <v>1350.259254503284</v>
      </c>
      <c r="I61" s="36">
        <f>AIRFLOW!I29</f>
        <v>122.26471987261907</v>
      </c>
      <c r="J61" s="37">
        <f>AIRFLOW!J29</f>
        <v>0.16389372637080304</v>
      </c>
      <c r="K61" s="38">
        <f>AIRFLOW!K29</f>
        <v>9.066285163571257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694.9787133333333</v>
      </c>
      <c r="C62" s="102">
        <f>AIRFLOW!C30</f>
        <v>1302.6366666666665</v>
      </c>
      <c r="D62" s="103">
        <f>AIRFLOW!D30</f>
        <v>11.345233333333333</v>
      </c>
      <c r="E62" s="104">
        <f>AIRFLOW!E30</f>
        <v>22879</v>
      </c>
      <c r="F62" s="35">
        <f>25.4*AIRFLOW!F30</f>
        <v>729.4111061220327</v>
      </c>
      <c r="G62" s="36">
        <f>AIRFLOW!G30*0.472</f>
        <v>24.777971446297332</v>
      </c>
      <c r="H62" s="35">
        <f>AIRFLOW!H30</f>
        <v>1351.0163665766947</v>
      </c>
      <c r="I62" s="36">
        <f>AIRFLOW!I30</f>
        <v>176.9765324839359</v>
      </c>
      <c r="J62" s="37">
        <f>AIRFLOW!J30</f>
        <v>0.23723395775326525</v>
      </c>
      <c r="K62" s="38">
        <f>AIRFLOW!K30</f>
        <v>13.110504209710818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1054.0254933333333</v>
      </c>
      <c r="C63" s="102">
        <f>AIRFLOW!C31</f>
        <v>1323.07</v>
      </c>
      <c r="D63" s="103">
        <f>AIRFLOW!D31</f>
        <v>11.382766666666669</v>
      </c>
      <c r="E63" s="104">
        <f>AIRFLOW!E31</f>
        <v>22848</v>
      </c>
      <c r="F63" s="35">
        <f>25.4*AIRFLOW!F31</f>
        <v>1106.2466896080875</v>
      </c>
      <c r="G63" s="36">
        <f>AIRFLOW!G31*0.472</f>
        <v>22.282929289526493</v>
      </c>
      <c r="H63" s="35">
        <f>AIRFLOW!H31</f>
        <v>1372.2085903666878</v>
      </c>
      <c r="I63" s="36">
        <f>AIRFLOW!I31</f>
        <v>241.35776689450464</v>
      </c>
      <c r="J63" s="37">
        <f>AIRFLOW!J31</f>
        <v>0.32353588055563626</v>
      </c>
      <c r="K63" s="38">
        <f>AIRFLOW!K31</f>
        <v>17.589863110263646</v>
      </c>
      <c r="L63" s="2"/>
      <c r="M63" s="2"/>
    </row>
    <row r="64" spans="1:13" ht="15.75">
      <c r="A64" s="34">
        <f>AIRFLOW!A32*25.4</f>
        <v>15.875</v>
      </c>
      <c r="B64" s="101">
        <f>AIRFLOW!B32*25.4</f>
        <v>1593.295433333333</v>
      </c>
      <c r="C64" s="102">
        <f>AIRFLOW!C32</f>
        <v>1313.0866666666668</v>
      </c>
      <c r="D64" s="103">
        <f>AIRFLOW!D32</f>
        <v>11.288666666666666</v>
      </c>
      <c r="E64" s="104">
        <f>AIRFLOW!E32</f>
        <v>22961</v>
      </c>
      <c r="F64" s="35">
        <f>25.4*AIRFLOW!F32</f>
        <v>1672.2345046119979</v>
      </c>
      <c r="G64" s="36">
        <f>AIRFLOW!G32*0.472</f>
        <v>18.896440834678877</v>
      </c>
      <c r="H64" s="35">
        <f>AIRFLOW!H32</f>
        <v>1361.8544777645623</v>
      </c>
      <c r="I64" s="36">
        <f>AIRFLOW!I32</f>
        <v>309.32625011228976</v>
      </c>
      <c r="J64" s="37">
        <f>AIRFLOW!J32</f>
        <v>0.4146464478717021</v>
      </c>
      <c r="K64" s="38">
        <f>AIRFLOW!K32</f>
        <v>22.71418596096795</v>
      </c>
      <c r="L64" s="2"/>
      <c r="M64" s="2"/>
    </row>
    <row r="65" spans="1:13" ht="15.75">
      <c r="A65" s="34">
        <f>AIRFLOW!A33*25.4</f>
        <v>12.7</v>
      </c>
      <c r="B65" s="101">
        <f>AIRFLOW!B33*25.4</f>
        <v>2271.6354533333333</v>
      </c>
      <c r="C65" s="102">
        <f>AIRFLOW!C33</f>
        <v>1280.6666666666667</v>
      </c>
      <c r="D65" s="103">
        <f>AIRFLOW!D33</f>
        <v>10.990233333333334</v>
      </c>
      <c r="E65" s="104">
        <f>AIRFLOW!E33</f>
        <v>23366</v>
      </c>
      <c r="F65" s="35">
        <f>25.4*AIRFLOW!F33</f>
        <v>2384.1825611817912</v>
      </c>
      <c r="G65" s="36">
        <f>AIRFLOW!G33*0.472</f>
        <v>14.354696656095728</v>
      </c>
      <c r="H65" s="35">
        <f>AIRFLOW!H33</f>
        <v>1328.2304045865085</v>
      </c>
      <c r="I65" s="36">
        <f>AIRFLOW!I33</f>
        <v>335.01420112275787</v>
      </c>
      <c r="J65" s="37">
        <f>AIRFLOW!J33</f>
        <v>0.4490806985559757</v>
      </c>
      <c r="K65" s="38">
        <f>AIRFLOW!K33</f>
        <v>25.222565071641455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2910.3574</v>
      </c>
      <c r="C66" s="102">
        <f>AIRFLOW!C34</f>
        <v>1205.39</v>
      </c>
      <c r="D66" s="103">
        <f>AIRFLOW!D34</f>
        <v>10.312800000000001</v>
      </c>
      <c r="E66" s="104">
        <f>AIRFLOW!E34</f>
        <v>24318</v>
      </c>
      <c r="F66" s="35">
        <f>25.4*AIRFLOW!F34</f>
        <v>3054.5496856480845</v>
      </c>
      <c r="G66" s="36">
        <f>AIRFLOW!G34*0.472</f>
        <v>9.097100714072315</v>
      </c>
      <c r="H66" s="35">
        <f>AIRFLOW!H34</f>
        <v>1250.1579755735538</v>
      </c>
      <c r="I66" s="36">
        <f>AIRFLOW!I34</f>
        <v>272.00354818059276</v>
      </c>
      <c r="J66" s="37">
        <f>AIRFLOW!J34</f>
        <v>0.3646160163278724</v>
      </c>
      <c r="K66" s="38">
        <f>AIRFLOW!K34</f>
        <v>21.757873124500634</v>
      </c>
      <c r="L66" s="2"/>
      <c r="M66" s="2"/>
    </row>
    <row r="67" spans="1:13" ht="15.75">
      <c r="A67" s="34">
        <f>AIRFLOW!A35*25.4</f>
        <v>6.35</v>
      </c>
      <c r="B67" s="101">
        <f>AIRFLOW!B35*25.4</f>
        <v>3429.177800000001</v>
      </c>
      <c r="C67" s="102">
        <f>AIRFLOW!C35</f>
        <v>1100.8833333333334</v>
      </c>
      <c r="D67" s="103">
        <f>AIRFLOW!D35</f>
        <v>9.379503333333334</v>
      </c>
      <c r="E67" s="104">
        <f>AIRFLOW!E35</f>
        <v>25878</v>
      </c>
      <c r="F67" s="35">
        <f>25.4*AIRFLOW!F35</f>
        <v>3599.07479783115</v>
      </c>
      <c r="G67" s="36">
        <f>AIRFLOW!G35*0.472</f>
        <v>4.504697895477274</v>
      </c>
      <c r="H67" s="35">
        <f>AIRFLOW!H35</f>
        <v>1141.7699494293681</v>
      </c>
      <c r="I67" s="36">
        <f>AIRFLOW!I35</f>
        <v>158.702886072629</v>
      </c>
      <c r="J67" s="37">
        <f>AIRFLOW!J35</f>
        <v>0.2127384531804678</v>
      </c>
      <c r="K67" s="38">
        <f>AIRFLOW!K35</f>
        <v>13.900575852560001</v>
      </c>
      <c r="L67" s="2"/>
      <c r="M67" s="2"/>
    </row>
    <row r="68" spans="1:13" ht="15.75">
      <c r="A68" s="34">
        <f>AIRFLOW!A36*25.4</f>
        <v>0</v>
      </c>
      <c r="B68" s="101">
        <f>AIRFLOW!B36*25.4</f>
        <v>4044.645199999999</v>
      </c>
      <c r="C68" s="102">
        <f>AIRFLOW!C36</f>
        <v>975.88</v>
      </c>
      <c r="D68" s="103">
        <f>AIRFLOW!D36</f>
        <v>8.280483333333335</v>
      </c>
      <c r="E68" s="104">
        <f>AIRFLOW!E36</f>
        <v>28073</v>
      </c>
      <c r="F68" s="35">
        <f>25.4*AIRFLOW!F36</f>
        <v>4245.0352400767115</v>
      </c>
      <c r="G68" s="36">
        <f>AIRFLOW!G36*0.472</f>
        <v>0</v>
      </c>
      <c r="H68" s="35">
        <f>AIRFLOW!H36</f>
        <v>1012.1240139728384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334.07846350989684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0.3125964291205074</v>
      </c>
      <c r="C74" s="102">
        <f>AIRFLOW!C26</f>
        <v>1286.46</v>
      </c>
      <c r="D74" s="103">
        <f>AIRFLOW!D26</f>
        <v>11.080866666666665</v>
      </c>
      <c r="E74" s="107">
        <f>AIRFLOW!E26</f>
        <v>22631</v>
      </c>
      <c r="F74" s="41">
        <f>AIRFLOW!F26*(0.07355/0.2952998)</f>
        <v>0.3280838718656202</v>
      </c>
      <c r="G74" s="41">
        <f>AIRFLOW!G26*0.472*(0.001*3600)</f>
        <v>103.13382362484741</v>
      </c>
      <c r="H74" s="40">
        <f>AIRFLOW!H26</f>
        <v>1334.2389013152208</v>
      </c>
      <c r="I74" s="42">
        <f>AIRFLOW!I26</f>
        <v>9.384426187306621</v>
      </c>
      <c r="J74" s="43">
        <f>AIRFLOW!J26</f>
        <v>0.012579659768507535</v>
      </c>
      <c r="K74" s="41">
        <f>AIRFLOW!K26</f>
        <v>0.7039331534244476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0.9863618764162162</v>
      </c>
      <c r="C75" s="102">
        <f>AIRFLOW!C27</f>
        <v>1284.2633333333333</v>
      </c>
      <c r="D75" s="103">
        <f>AIRFLOW!D27</f>
        <v>11.163966666666667</v>
      </c>
      <c r="E75" s="107">
        <f>AIRFLOW!E27</f>
        <v>22728</v>
      </c>
      <c r="F75" s="41">
        <f>AIRFLOW!F27*(0.07355/0.2952998)</f>
        <v>1.0352307106826153</v>
      </c>
      <c r="G75" s="41">
        <f>AIRFLOW!G27*0.472*(0.001*3600)</f>
        <v>101.57086255451414</v>
      </c>
      <c r="H75" s="40">
        <f>AIRFLOW!H27</f>
        <v>1331.9606508294776</v>
      </c>
      <c r="I75" s="42">
        <f>AIRFLOW!I27</f>
        <v>29.16589200827711</v>
      </c>
      <c r="J75" s="43">
        <f>AIRFLOW!J27</f>
        <v>0.039096369984285666</v>
      </c>
      <c r="K75" s="41">
        <f>AIRFLOW!K27</f>
        <v>2.189682089243307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2.0013683382108627</v>
      </c>
      <c r="C76" s="102">
        <f>AIRFLOW!C28</f>
        <v>1307.4266666666665</v>
      </c>
      <c r="D76" s="103">
        <f>AIRFLOW!D28</f>
        <v>11.271166666666668</v>
      </c>
      <c r="E76" s="107">
        <f>AIRFLOW!E28</f>
        <v>22780</v>
      </c>
      <c r="F76" s="41">
        <f>AIRFLOW!F28*(0.07355/0.2952998)</f>
        <v>2.1005251892252197</v>
      </c>
      <c r="G76" s="41">
        <f>AIRFLOW!G28*0.472*(0.001*3600)</f>
        <v>100.97525775045902</v>
      </c>
      <c r="H76" s="40">
        <f>AIRFLOW!H28</f>
        <v>1355.9842663460618</v>
      </c>
      <c r="I76" s="42">
        <f>AIRFLOW!I28</f>
        <v>58.83202622547625</v>
      </c>
      <c r="J76" s="43">
        <f>AIRFLOW!J28</f>
        <v>0.0788633059322738</v>
      </c>
      <c r="K76" s="41">
        <f>AIRFLOW!K28</f>
        <v>4.339298073036406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4.4199520114812145</v>
      </c>
      <c r="C77" s="102">
        <f>AIRFLOW!C29</f>
        <v>1301.9066666666668</v>
      </c>
      <c r="D77" s="103">
        <f>AIRFLOW!D29</f>
        <v>11.358733333333333</v>
      </c>
      <c r="E77" s="107">
        <f>AIRFLOW!E29</f>
        <v>22763</v>
      </c>
      <c r="F77" s="41">
        <f>AIRFLOW!F29*(0.07355/0.2952998)</f>
        <v>4.638936450639898</v>
      </c>
      <c r="G77" s="41">
        <f>AIRFLOW!G29*0.472*(0.001*3600)</f>
        <v>95.01915856417457</v>
      </c>
      <c r="H77" s="40">
        <f>AIRFLOW!H29</f>
        <v>1350.259254503284</v>
      </c>
      <c r="I77" s="42">
        <f>AIRFLOW!I29</f>
        <v>122.26471987261907</v>
      </c>
      <c r="J77" s="43">
        <f>AIRFLOW!J29</f>
        <v>0.16389372637080304</v>
      </c>
      <c r="K77" s="41">
        <f>AIRFLOW!K29</f>
        <v>9.066285163571257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6.814865835782258</v>
      </c>
      <c r="C78" s="102">
        <f>AIRFLOW!C30</f>
        <v>1302.6366666666665</v>
      </c>
      <c r="D78" s="103">
        <f>AIRFLOW!D30</f>
        <v>11.345233333333333</v>
      </c>
      <c r="E78" s="107">
        <f>AIRFLOW!E30</f>
        <v>22879</v>
      </c>
      <c r="F78" s="41">
        <f>AIRFLOW!F30*(0.07355/0.2952998)</f>
        <v>7.152505151574361</v>
      </c>
      <c r="G78" s="41">
        <f>AIRFLOW!G30*0.472*(0.001*3600)</f>
        <v>89.2006972066704</v>
      </c>
      <c r="H78" s="40">
        <f>AIRFLOW!H30</f>
        <v>1351.0163665766947</v>
      </c>
      <c r="I78" s="42">
        <f>AIRFLOW!I30</f>
        <v>176.9765324839359</v>
      </c>
      <c r="J78" s="43">
        <f>AIRFLOW!J30</f>
        <v>0.23723395775326525</v>
      </c>
      <c r="K78" s="41">
        <f>AIRFLOW!K30</f>
        <v>13.110504209710818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10.335629259936287</v>
      </c>
      <c r="C79" s="102">
        <f>AIRFLOW!C31</f>
        <v>1323.07</v>
      </c>
      <c r="D79" s="103">
        <f>AIRFLOW!D31</f>
        <v>11.382766666666669</v>
      </c>
      <c r="E79" s="107">
        <f>AIRFLOW!E31</f>
        <v>22848</v>
      </c>
      <c r="F79" s="41">
        <f>AIRFLOW!F31*(0.07355/0.2952998)</f>
        <v>10.847703140141322</v>
      </c>
      <c r="G79" s="41">
        <f>AIRFLOW!G31*0.472*(0.001*3600)</f>
        <v>80.21854544229538</v>
      </c>
      <c r="H79" s="40">
        <f>AIRFLOW!H31</f>
        <v>1372.2085903666878</v>
      </c>
      <c r="I79" s="42">
        <f>AIRFLOW!I31</f>
        <v>241.35776689450464</v>
      </c>
      <c r="J79" s="43">
        <f>AIRFLOW!J31</f>
        <v>0.32353588055563626</v>
      </c>
      <c r="K79" s="41">
        <f>AIRFLOW!K31</f>
        <v>17.589863110263646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15.623636244702277</v>
      </c>
      <c r="C80" s="102">
        <f>AIRFLOW!C32</f>
        <v>1313.0866666666668</v>
      </c>
      <c r="D80" s="103">
        <f>AIRFLOW!D32</f>
        <v>11.288666666666666</v>
      </c>
      <c r="E80" s="107">
        <f>AIRFLOW!E32</f>
        <v>22961</v>
      </c>
      <c r="F80" s="41">
        <f>AIRFLOW!F32*(0.07355/0.2952998)</f>
        <v>16.397701938578184</v>
      </c>
      <c r="G80" s="41">
        <f>AIRFLOW!G32*0.472*(0.001*3600)</f>
        <v>68.02718700484397</v>
      </c>
      <c r="H80" s="40">
        <f>AIRFLOW!H32</f>
        <v>1361.8544777645623</v>
      </c>
      <c r="I80" s="42">
        <f>AIRFLOW!I32</f>
        <v>309.32625011228976</v>
      </c>
      <c r="J80" s="43">
        <f>AIRFLOW!J32</f>
        <v>0.4146464478717021</v>
      </c>
      <c r="K80" s="41">
        <f>AIRFLOW!K32</f>
        <v>22.71418596096795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22.275345338308167</v>
      </c>
      <c r="C81" s="102">
        <f>AIRFLOW!C33</f>
        <v>1280.6666666666667</v>
      </c>
      <c r="D81" s="103">
        <f>AIRFLOW!D33</f>
        <v>10.990233333333334</v>
      </c>
      <c r="E81" s="107">
        <f>AIRFLOW!E33</f>
        <v>23366</v>
      </c>
      <c r="F81" s="41">
        <f>AIRFLOW!F33*(0.07355/0.2952998)</f>
        <v>23.378966824085506</v>
      </c>
      <c r="G81" s="41">
        <f>AIRFLOW!G33*0.472*(0.001*3600)</f>
        <v>51.67690796194462</v>
      </c>
      <c r="H81" s="40">
        <f>AIRFLOW!H33</f>
        <v>1328.2304045865085</v>
      </c>
      <c r="I81" s="42">
        <f>AIRFLOW!I33</f>
        <v>335.01420112275787</v>
      </c>
      <c r="J81" s="43">
        <f>AIRFLOW!J33</f>
        <v>0.4490806985559757</v>
      </c>
      <c r="K81" s="41">
        <f>AIRFLOW!K33</f>
        <v>25.222565071641455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28.53856504474436</v>
      </c>
      <c r="C82" s="102">
        <f>AIRFLOW!C34</f>
        <v>1205.39</v>
      </c>
      <c r="D82" s="103">
        <f>AIRFLOW!D34</f>
        <v>10.312800000000001</v>
      </c>
      <c r="E82" s="107">
        <f>AIRFLOW!E34</f>
        <v>24318</v>
      </c>
      <c r="F82" s="41">
        <f>AIRFLOW!F34*(0.07355/0.2952998)</f>
        <v>29.952494798841993</v>
      </c>
      <c r="G82" s="41">
        <f>AIRFLOW!G34*0.472*(0.001*3600)</f>
        <v>32.74956257066034</v>
      </c>
      <c r="H82" s="40">
        <f>AIRFLOW!H34</f>
        <v>1250.1579755735538</v>
      </c>
      <c r="I82" s="42">
        <f>AIRFLOW!I34</f>
        <v>272.00354818059276</v>
      </c>
      <c r="J82" s="43">
        <f>AIRFLOW!J34</f>
        <v>0.3646160163278724</v>
      </c>
      <c r="K82" s="41">
        <f>AIRFLOW!K34</f>
        <v>21.757873124500634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33.626046648186026</v>
      </c>
      <c r="C83" s="102">
        <f>AIRFLOW!C35</f>
        <v>1100.8833333333334</v>
      </c>
      <c r="D83" s="103">
        <f>AIRFLOW!D35</f>
        <v>9.379503333333334</v>
      </c>
      <c r="E83" s="107">
        <f>AIRFLOW!E35</f>
        <v>25878</v>
      </c>
      <c r="F83" s="41">
        <f>AIRFLOW!F35*(0.07355/0.2952998)</f>
        <v>35.29203328045018</v>
      </c>
      <c r="G83" s="41">
        <f>AIRFLOW!G35*0.472*(0.001*3600)</f>
        <v>16.216912423718185</v>
      </c>
      <c r="H83" s="40">
        <f>AIRFLOW!H35</f>
        <v>1141.7699494293681</v>
      </c>
      <c r="I83" s="42">
        <f>AIRFLOW!I35</f>
        <v>158.702886072629</v>
      </c>
      <c r="J83" s="43">
        <f>AIRFLOW!J35</f>
        <v>0.2127384531804678</v>
      </c>
      <c r="K83" s="41">
        <f>AIRFLOW!K35</f>
        <v>13.900575852560001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39.66123546307853</v>
      </c>
      <c r="C84" s="102">
        <f>AIRFLOW!C36</f>
        <v>975.88</v>
      </c>
      <c r="D84" s="103">
        <f>AIRFLOW!D36</f>
        <v>8.280483333333335</v>
      </c>
      <c r="E84" s="107">
        <f>AIRFLOW!E36</f>
        <v>28073</v>
      </c>
      <c r="F84" s="41">
        <f>AIRFLOW!F36*(0.07355/0.2952998)</f>
        <v>41.62623268061896</v>
      </c>
      <c r="G84" s="41">
        <f>AIRFLOW!G36*0.472*(0.001*3600)</f>
        <v>0</v>
      </c>
      <c r="H84" s="40">
        <f>AIRFLOW!H36</f>
        <v>1012.1240139728384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334.07846350989684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797874285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