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<sst xmlns="http://schemas.openxmlformats.org/spreadsheetml/2006/main" count="78" uniqueCount="30">
  <si>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</si>
  <si>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</si>
  <si>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</si>
  <si>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</si>
  <si>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</si>
  <si>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</si>
  <si>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</si>
  <si>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</si>
  <si>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</si>
  <si>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</si>
  <si>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</si>
  <si>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</si>
  <si>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</si>
  <si>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</si>
  <si>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</si>
  <si>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</si>
  <si>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</si>
  <si>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</si>
  <si>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</si>
  <si>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</si>
  <si>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</si>
  <si>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</si>
  <si>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</si>
  <si>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</si>
  <si>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</si>
  <si>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93.55 inH20, 2376 mmH20 or 23.30 Pa, Maximum open watts = 1506 watts.</t>
  </si>
  <si>
    <t>LIGHTHOUSE</t>
  </si>
  <si>
    <t>VACUUM</t>
  </si>
  <si>
    <t>MOTOR</t>
  </si>
  <si>
    <t>LH5082-230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</si>
</sst>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617936"/>
        <c:axId val="3256142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4617370"/>
        <c:axId val="20229739"/>
      </c:scatterChart>
      <c:valAx>
        <c:axId val="3617936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2561425"/>
        <c:crosses val="autoZero"/>
        <c:crossBetween val="midCat"/>
        <c:dispUnits/>
        <c:majorUnit val="10"/>
      </c:valAx>
      <c:valAx>
        <c:axId val="32561425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936"/>
        <c:crosses val="autoZero"/>
        <c:crossBetween val="midCat"/>
        <c:dispUnits/>
      </c:valAx>
      <c:valAx>
        <c:axId val="24617370"/>
        <c:scaling>
          <c:orientation val="minMax"/>
        </c:scaling>
        <c:axPos val="b"/>
        <c:delete val="1"/>
        <c:majorTickMark val="out"/>
        <c:minorTickMark val="none"/>
        <c:tickLblPos val="nextTo"/>
        <c:crossAx val="20229739"/>
        <c:crosses val="max"/>
        <c:crossBetween val="midCat"/>
        <c:dispUnits/>
      </c:valAx>
      <c:valAx>
        <c:axId val="2022973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61737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7849924"/>
        <c:axId val="27996133"/>
      </c:scatterChart>
      <c:valAx>
        <c:axId val="4784992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7996133"/>
        <c:crosses val="autoZero"/>
        <c:crossBetween val="midCat"/>
        <c:dispUnits/>
      </c:valAx>
      <c:valAx>
        <c:axId val="2799613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78499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0638606"/>
        <c:axId val="5309427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8086392"/>
        <c:axId val="5668665"/>
      </c:scatterChart>
      <c:valAx>
        <c:axId val="50638606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3094271"/>
        <c:crosses val="autoZero"/>
        <c:crossBetween val="midCat"/>
        <c:dispUnits/>
        <c:majorUnit val="5"/>
      </c:valAx>
      <c:valAx>
        <c:axId val="5309427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8606"/>
        <c:crosses val="autoZero"/>
        <c:crossBetween val="midCat"/>
        <c:dispUnits/>
      </c:valAx>
      <c:valAx>
        <c:axId val="8086392"/>
        <c:scaling>
          <c:orientation val="minMax"/>
        </c:scaling>
        <c:axPos val="b"/>
        <c:delete val="1"/>
        <c:majorTickMark val="out"/>
        <c:minorTickMark val="none"/>
        <c:tickLblPos val="nextTo"/>
        <c:crossAx val="5668665"/>
        <c:crosses val="max"/>
        <c:crossBetween val="midCat"/>
        <c:dispUnits/>
      </c:valAx>
      <c:valAx>
        <c:axId val="566866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8639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3" sqref="J43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8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9" t="s">
        <v>28</v>
      </c>
      <c r="K6" s="129"/>
      <c r="L6" s="66"/>
      <c r="M6" s="61"/>
      <c r="N6" s="4"/>
    </row>
    <row r="7" spans="1:14" ht="23.25">
      <c r="A7" s="67" t="s">
        <v>22</v>
      </c>
      <c r="B7" s="68">
        <v>230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9" t="s">
        <v>29</v>
      </c>
      <c r="K8" s="130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5.04525</v>
      </c>
      <c r="C26" s="86">
        <v>1291.9866666666667</v>
      </c>
      <c r="D26" s="87">
        <v>5.8315866666666665</v>
      </c>
      <c r="E26" s="88">
        <v>29735</v>
      </c>
      <c r="F26" s="45">
        <v>5.256282323135117</v>
      </c>
      <c r="G26" s="45">
        <v>119.24815547745277</v>
      </c>
      <c r="H26" s="46">
        <v>1332.4972494496412</v>
      </c>
      <c r="I26" s="47">
        <v>73.55968268210958</v>
      </c>
      <c r="J26" s="48">
        <v>0.09860547276422198</v>
      </c>
      <c r="K26" s="47">
        <v>5.5210021243736405</v>
      </c>
      <c r="L26" s="20"/>
      <c r="M26" s="20"/>
    </row>
    <row r="27" spans="1:13" ht="15" customHeight="1">
      <c r="A27" s="44">
        <v>1.5</v>
      </c>
      <c r="B27" s="85">
        <v>14.230699999999999</v>
      </c>
      <c r="C27" s="86">
        <v>1283.6633333333332</v>
      </c>
      <c r="D27" s="87">
        <v>5.788026666666667</v>
      </c>
      <c r="E27" s="88">
        <v>29832</v>
      </c>
      <c r="F27" s="45">
        <v>14.825940608659414</v>
      </c>
      <c r="G27" s="45">
        <v>110.59190403804753</v>
      </c>
      <c r="H27" s="46">
        <v>1323.9129358037942</v>
      </c>
      <c r="I27" s="47">
        <v>192.43852742562854</v>
      </c>
      <c r="J27" s="48">
        <v>0.25796049252765224</v>
      </c>
      <c r="K27" s="47">
        <v>14.535980765887409</v>
      </c>
      <c r="L27" s="20"/>
      <c r="M27" s="20"/>
    </row>
    <row r="28" spans="1:13" ht="15" customHeight="1">
      <c r="A28" s="44">
        <v>1.25</v>
      </c>
      <c r="B28" s="85">
        <v>24.4412</v>
      </c>
      <c r="C28" s="86">
        <v>1278.01</v>
      </c>
      <c r="D28" s="87">
        <v>5.760483333333333</v>
      </c>
      <c r="E28" s="88">
        <v>29967</v>
      </c>
      <c r="F28" s="45">
        <v>25.46352460556167</v>
      </c>
      <c r="G28" s="45">
        <v>100.69263496017784</v>
      </c>
      <c r="H28" s="46">
        <v>1318.0823407123419</v>
      </c>
      <c r="I28" s="47">
        <v>300.9055453141598</v>
      </c>
      <c r="J28" s="48">
        <v>0.4033586398313134</v>
      </c>
      <c r="K28" s="47">
        <v>22.830053246633355</v>
      </c>
      <c r="L28" s="20"/>
      <c r="M28" s="20"/>
    </row>
    <row r="29" spans="1:14" ht="15" customHeight="1">
      <c r="A29" s="44">
        <v>1</v>
      </c>
      <c r="B29" s="85">
        <v>40.422</v>
      </c>
      <c r="C29" s="86">
        <v>1250.9166666666667</v>
      </c>
      <c r="D29" s="87">
        <v>5.6323066666666675</v>
      </c>
      <c r="E29" s="88">
        <v>30330</v>
      </c>
      <c r="F29" s="45">
        <v>42.11276826039694</v>
      </c>
      <c r="G29" s="45">
        <v>82.40575909751736</v>
      </c>
      <c r="H29" s="46">
        <v>1290.1394887646265</v>
      </c>
      <c r="I29" s="47">
        <v>407.2677322517059</v>
      </c>
      <c r="J29" s="48">
        <v>0.5459352979245388</v>
      </c>
      <c r="K29" s="47">
        <v>31.570532242057734</v>
      </c>
      <c r="L29" s="20"/>
      <c r="M29" s="20"/>
      <c r="N29" s="10"/>
    </row>
    <row r="30" spans="1:13" ht="15" customHeight="1">
      <c r="A30" s="44">
        <v>0.875</v>
      </c>
      <c r="B30" s="85">
        <v>51.36256666666666</v>
      </c>
      <c r="C30" s="86">
        <v>1221.5633333333335</v>
      </c>
      <c r="D30" s="87">
        <v>5.492113333333333</v>
      </c>
      <c r="E30" s="88">
        <v>31000</v>
      </c>
      <c r="F30" s="45">
        <v>53.51095609550547</v>
      </c>
      <c r="G30" s="45">
        <v>71.0757453739458</v>
      </c>
      <c r="H30" s="46">
        <v>1259.8657739206817</v>
      </c>
      <c r="I30" s="47">
        <v>446.3457163791122</v>
      </c>
      <c r="J30" s="48">
        <v>0.5983186546636893</v>
      </c>
      <c r="K30" s="47">
        <v>35.42985650058603</v>
      </c>
      <c r="L30" s="20"/>
      <c r="M30" s="20"/>
    </row>
    <row r="31" spans="1:13" ht="15" customHeight="1">
      <c r="A31" s="44">
        <v>0.75</v>
      </c>
      <c r="B31" s="85">
        <v>62.78813333333333</v>
      </c>
      <c r="C31" s="86">
        <v>1175.17</v>
      </c>
      <c r="D31" s="87">
        <v>5.274813333333333</v>
      </c>
      <c r="E31" s="88">
        <v>31670</v>
      </c>
      <c r="F31" s="45">
        <v>65.41443047275176</v>
      </c>
      <c r="G31" s="45">
        <v>57.53922076032308</v>
      </c>
      <c r="H31" s="46">
        <v>1212.0177653812746</v>
      </c>
      <c r="I31" s="47">
        <v>441.7128025965355</v>
      </c>
      <c r="J31" s="48">
        <v>0.5921083144725675</v>
      </c>
      <c r="K31" s="47">
        <v>36.44947801040896</v>
      </c>
      <c r="L31" s="20"/>
      <c r="M31" s="20"/>
    </row>
    <row r="32" spans="1:13" ht="15" customHeight="1">
      <c r="A32" s="44">
        <v>0.625</v>
      </c>
      <c r="B32" s="85">
        <v>71.62360000000001</v>
      </c>
      <c r="C32" s="86">
        <v>1109.67</v>
      </c>
      <c r="D32" s="87">
        <v>4.969893333333334</v>
      </c>
      <c r="E32" s="88">
        <v>32742</v>
      </c>
      <c r="F32" s="45">
        <v>74.61946634939802</v>
      </c>
      <c r="G32" s="45">
        <v>42.553475712235944</v>
      </c>
      <c r="H32" s="46">
        <v>1144.4639956011802</v>
      </c>
      <c r="I32" s="47">
        <v>372.6399870973362</v>
      </c>
      <c r="J32" s="48">
        <v>0.49951740897766245</v>
      </c>
      <c r="K32" s="47">
        <v>32.56112761274071</v>
      </c>
      <c r="L32" s="20"/>
      <c r="M32" s="20"/>
    </row>
    <row r="33" spans="1:14" ht="15" customHeight="1">
      <c r="A33" s="44">
        <v>0.5</v>
      </c>
      <c r="B33" s="85">
        <v>79.504</v>
      </c>
      <c r="C33" s="86">
        <v>1027.6666666666667</v>
      </c>
      <c r="D33" s="87">
        <v>4.58786</v>
      </c>
      <c r="E33" s="88">
        <v>34159</v>
      </c>
      <c r="F33" s="45">
        <v>82.82948710540296</v>
      </c>
      <c r="G33" s="45">
        <v>28.60539402172492</v>
      </c>
      <c r="H33" s="46">
        <v>1059.8894261172054</v>
      </c>
      <c r="I33" s="47">
        <v>278.0551122381228</v>
      </c>
      <c r="J33" s="48">
        <v>0.3727280324907812</v>
      </c>
      <c r="K33" s="47">
        <v>26.23663848300484</v>
      </c>
      <c r="L33" s="20"/>
      <c r="M33" s="20"/>
      <c r="N33" s="17"/>
    </row>
    <row r="34" spans="1:13" ht="15" customHeight="1">
      <c r="A34" s="44">
        <v>0.375</v>
      </c>
      <c r="B34" s="85">
        <v>85.9243</v>
      </c>
      <c r="C34" s="86">
        <v>948.9209999999999</v>
      </c>
      <c r="D34" s="87">
        <v>4.222853333333333</v>
      </c>
      <c r="E34" s="88">
        <v>35594</v>
      </c>
      <c r="F34" s="45">
        <v>89.51833491259278</v>
      </c>
      <c r="G34" s="45">
        <v>16.785039229628165</v>
      </c>
      <c r="H34" s="46">
        <v>978.6746682976628</v>
      </c>
      <c r="I34" s="47">
        <v>176.33277647662703</v>
      </c>
      <c r="J34" s="48">
        <v>0.23637101404373598</v>
      </c>
      <c r="K34" s="47">
        <v>18.019865455629127</v>
      </c>
      <c r="L34" s="20"/>
      <c r="M34" s="20"/>
    </row>
    <row r="35" spans="1:13" ht="15" customHeight="1">
      <c r="A35" s="44">
        <v>0.25</v>
      </c>
      <c r="B35" s="85">
        <v>91.2746</v>
      </c>
      <c r="C35" s="86">
        <v>880.1616666666667</v>
      </c>
      <c r="D35" s="87">
        <v>3.9044133333333337</v>
      </c>
      <c r="E35" s="88">
        <v>37436</v>
      </c>
      <c r="F35" s="45">
        <v>95.09242684331372</v>
      </c>
      <c r="G35" s="45">
        <v>7.985351039409018</v>
      </c>
      <c r="H35" s="46">
        <v>907.759367927697</v>
      </c>
      <c r="I35" s="47">
        <v>89.11236993175946</v>
      </c>
      <c r="J35" s="48">
        <v>0.11945357899699659</v>
      </c>
      <c r="K35" s="47">
        <v>9.818179403919256</v>
      </c>
      <c r="L35" s="20"/>
      <c r="M35" s="20"/>
    </row>
    <row r="36" spans="1:14" ht="15" customHeight="1">
      <c r="A36" s="44">
        <v>0</v>
      </c>
      <c r="B36" s="85">
        <v>99.775</v>
      </c>
      <c r="C36" s="86">
        <v>832.6356666666667</v>
      </c>
      <c r="D36" s="87">
        <v>3.6846099999999997</v>
      </c>
      <c r="E36" s="88">
        <v>38558.333333333336</v>
      </c>
      <c r="F36" s="45">
        <v>103.94838091091746</v>
      </c>
      <c r="G36" s="45">
        <v>0</v>
      </c>
      <c r="H36" s="46">
        <v>858.7431776594716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445.45169055633886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128.14935</v>
      </c>
      <c r="C58" s="103">
        <f>AIRFLOW!C26</f>
        <v>1291.9866666666667</v>
      </c>
      <c r="D58" s="104">
        <f>AIRFLOW!D26</f>
        <v>5.8315866666666665</v>
      </c>
      <c r="E58" s="105">
        <f>AIRFLOW!E26</f>
        <v>29735</v>
      </c>
      <c r="F58" s="35">
        <f>25.4*AIRFLOW!F26</f>
        <v>133.50957100763196</v>
      </c>
      <c r="G58" s="36">
        <f>AIRFLOW!G26*0.472</f>
        <v>56.285129385357706</v>
      </c>
      <c r="H58" s="35">
        <f>AIRFLOW!H26</f>
        <v>1332.4972494496412</v>
      </c>
      <c r="I58" s="36">
        <f>AIRFLOW!I26</f>
        <v>73.55968268210958</v>
      </c>
      <c r="J58" s="37">
        <f>AIRFLOW!J26</f>
        <v>0.09860547276422198</v>
      </c>
      <c r="K58" s="38">
        <f>AIRFLOW!K26</f>
        <v>5.5210021243736405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361.45977999999997</v>
      </c>
      <c r="C59" s="103">
        <f>AIRFLOW!C27</f>
        <v>1283.6633333333332</v>
      </c>
      <c r="D59" s="104">
        <f>AIRFLOW!D27</f>
        <v>5.788026666666667</v>
      </c>
      <c r="E59" s="105">
        <f>AIRFLOW!E27</f>
        <v>29832</v>
      </c>
      <c r="F59" s="35">
        <f>25.4*AIRFLOW!F27</f>
        <v>376.5788914599491</v>
      </c>
      <c r="G59" s="36">
        <f>AIRFLOW!G27*0.472</f>
        <v>52.19937870595843</v>
      </c>
      <c r="H59" s="35">
        <f>AIRFLOW!H27</f>
        <v>1323.9129358037942</v>
      </c>
      <c r="I59" s="36">
        <f>AIRFLOW!I27</f>
        <v>192.43852742562854</v>
      </c>
      <c r="J59" s="37">
        <f>AIRFLOW!J27</f>
        <v>0.25796049252765224</v>
      </c>
      <c r="K59" s="38">
        <f>AIRFLOW!K27</f>
        <v>14.535980765887409</v>
      </c>
      <c r="L59" s="2"/>
      <c r="M59" s="2"/>
    </row>
    <row r="60" spans="1:13" ht="15.75">
      <c r="A60" s="34">
        <f>AIRFLOW!A28*25.4</f>
        <v>31.75</v>
      </c>
      <c r="B60" s="102">
        <f>AIRFLOW!B28*25.4</f>
        <v>620.80648</v>
      </c>
      <c r="C60" s="103">
        <f>AIRFLOW!C28</f>
        <v>1278.01</v>
      </c>
      <c r="D60" s="104">
        <f>AIRFLOW!D28</f>
        <v>5.760483333333333</v>
      </c>
      <c r="E60" s="105">
        <f>AIRFLOW!E28</f>
        <v>29967</v>
      </c>
      <c r="F60" s="35">
        <f>25.4*AIRFLOW!F28</f>
        <v>646.7735249812664</v>
      </c>
      <c r="G60" s="36">
        <f>AIRFLOW!G28*0.472</f>
        <v>47.52692370120394</v>
      </c>
      <c r="H60" s="35">
        <f>AIRFLOW!H28</f>
        <v>1318.0823407123419</v>
      </c>
      <c r="I60" s="36">
        <f>AIRFLOW!I28</f>
        <v>300.9055453141598</v>
      </c>
      <c r="J60" s="37">
        <f>AIRFLOW!J28</f>
        <v>0.4033586398313134</v>
      </c>
      <c r="K60" s="38">
        <f>AIRFLOW!K28</f>
        <v>22.830053246633355</v>
      </c>
      <c r="L60" s="2"/>
      <c r="M60" s="2"/>
    </row>
    <row r="61" spans="1:13" ht="15.75">
      <c r="A61" s="34">
        <f>AIRFLOW!A29*25.4</f>
        <v>25.4</v>
      </c>
      <c r="B61" s="102">
        <f>AIRFLOW!B29*25.4</f>
        <v>1026.7187999999999</v>
      </c>
      <c r="C61" s="103">
        <f>AIRFLOW!C29</f>
        <v>1250.9166666666667</v>
      </c>
      <c r="D61" s="104">
        <f>AIRFLOW!D29</f>
        <v>5.6323066666666675</v>
      </c>
      <c r="E61" s="105">
        <f>AIRFLOW!E29</f>
        <v>30330</v>
      </c>
      <c r="F61" s="35">
        <f>25.4*AIRFLOW!F29</f>
        <v>1069.6643138140823</v>
      </c>
      <c r="G61" s="36">
        <f>AIRFLOW!G29*0.472</f>
        <v>38.89551829402819</v>
      </c>
      <c r="H61" s="35">
        <f>AIRFLOW!H29</f>
        <v>1290.1394887646265</v>
      </c>
      <c r="I61" s="36">
        <f>AIRFLOW!I29</f>
        <v>407.2677322517059</v>
      </c>
      <c r="J61" s="37">
        <f>AIRFLOW!J29</f>
        <v>0.5459352979245388</v>
      </c>
      <c r="K61" s="38">
        <f>AIRFLOW!K29</f>
        <v>31.570532242057734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1304.609193333333</v>
      </c>
      <c r="C62" s="103">
        <f>AIRFLOW!C30</f>
        <v>1221.5633333333335</v>
      </c>
      <c r="D62" s="104">
        <f>AIRFLOW!D30</f>
        <v>5.492113333333333</v>
      </c>
      <c r="E62" s="105">
        <f>AIRFLOW!E30</f>
        <v>31000</v>
      </c>
      <c r="F62" s="35">
        <f>25.4*AIRFLOW!F30</f>
        <v>1359.1782848258388</v>
      </c>
      <c r="G62" s="36">
        <f>AIRFLOW!G30*0.472</f>
        <v>33.54775181650241</v>
      </c>
      <c r="H62" s="35">
        <f>AIRFLOW!H30</f>
        <v>1259.8657739206817</v>
      </c>
      <c r="I62" s="36">
        <f>AIRFLOW!I30</f>
        <v>446.3457163791122</v>
      </c>
      <c r="J62" s="37">
        <f>AIRFLOW!J30</f>
        <v>0.5983186546636893</v>
      </c>
      <c r="K62" s="38">
        <f>AIRFLOW!K30</f>
        <v>35.42985650058603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1594.8185866666665</v>
      </c>
      <c r="C63" s="103">
        <f>AIRFLOW!C31</f>
        <v>1175.17</v>
      </c>
      <c r="D63" s="104">
        <f>AIRFLOW!D31</f>
        <v>5.274813333333333</v>
      </c>
      <c r="E63" s="105">
        <f>AIRFLOW!E31</f>
        <v>31670</v>
      </c>
      <c r="F63" s="35">
        <f>25.4*AIRFLOW!F31</f>
        <v>1661.5265340078947</v>
      </c>
      <c r="G63" s="36">
        <f>AIRFLOW!G31*0.472</f>
        <v>27.158512198872494</v>
      </c>
      <c r="H63" s="35">
        <f>AIRFLOW!H31</f>
        <v>1212.0177653812746</v>
      </c>
      <c r="I63" s="36">
        <f>AIRFLOW!I31</f>
        <v>441.7128025965355</v>
      </c>
      <c r="J63" s="37">
        <f>AIRFLOW!J31</f>
        <v>0.5921083144725675</v>
      </c>
      <c r="K63" s="38">
        <f>AIRFLOW!K31</f>
        <v>36.44947801040896</v>
      </c>
      <c r="L63" s="2"/>
      <c r="M63" s="2"/>
    </row>
    <row r="64" spans="1:13" ht="15.75">
      <c r="A64" s="34">
        <f>AIRFLOW!A32*25.4</f>
        <v>15.875</v>
      </c>
      <c r="B64" s="102">
        <f>AIRFLOW!B32*25.4</f>
        <v>1819.23944</v>
      </c>
      <c r="C64" s="103">
        <f>AIRFLOW!C32</f>
        <v>1109.67</v>
      </c>
      <c r="D64" s="104">
        <f>AIRFLOW!D32</f>
        <v>4.969893333333334</v>
      </c>
      <c r="E64" s="105">
        <f>AIRFLOW!E32</f>
        <v>32742</v>
      </c>
      <c r="F64" s="35">
        <f>25.4*AIRFLOW!F32</f>
        <v>1895.3344452747097</v>
      </c>
      <c r="G64" s="36">
        <f>AIRFLOW!G32*0.472</f>
        <v>20.085240536175366</v>
      </c>
      <c r="H64" s="35">
        <f>AIRFLOW!H32</f>
        <v>1144.4639956011802</v>
      </c>
      <c r="I64" s="36">
        <f>AIRFLOW!I32</f>
        <v>372.6399870973362</v>
      </c>
      <c r="J64" s="37">
        <f>AIRFLOW!J32</f>
        <v>0.49951740897766245</v>
      </c>
      <c r="K64" s="38">
        <f>AIRFLOW!K32</f>
        <v>32.56112761274071</v>
      </c>
      <c r="L64" s="2"/>
      <c r="M64" s="2"/>
    </row>
    <row r="65" spans="1:13" ht="15.75">
      <c r="A65" s="34">
        <f>AIRFLOW!A33*25.4</f>
        <v>12.7</v>
      </c>
      <c r="B65" s="102">
        <f>AIRFLOW!B33*25.4</f>
        <v>2019.4016</v>
      </c>
      <c r="C65" s="103">
        <f>AIRFLOW!C33</f>
        <v>1027.6666666666667</v>
      </c>
      <c r="D65" s="104">
        <f>AIRFLOW!D33</f>
        <v>4.58786</v>
      </c>
      <c r="E65" s="105">
        <f>AIRFLOW!E33</f>
        <v>34159</v>
      </c>
      <c r="F65" s="35">
        <f>25.4*AIRFLOW!F33</f>
        <v>2103.8689724772353</v>
      </c>
      <c r="G65" s="36">
        <f>AIRFLOW!G33*0.472</f>
        <v>13.501745978254162</v>
      </c>
      <c r="H65" s="35">
        <f>AIRFLOW!H33</f>
        <v>1059.8894261172054</v>
      </c>
      <c r="I65" s="36">
        <f>AIRFLOW!I33</f>
        <v>278.0551122381228</v>
      </c>
      <c r="J65" s="37">
        <f>AIRFLOW!J33</f>
        <v>0.3727280324907812</v>
      </c>
      <c r="K65" s="38">
        <f>AIRFLOW!K33</f>
        <v>26.23663848300484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2182.4772199999998</v>
      </c>
      <c r="C66" s="103">
        <f>AIRFLOW!C34</f>
        <v>948.9209999999999</v>
      </c>
      <c r="D66" s="104">
        <f>AIRFLOW!D34</f>
        <v>4.222853333333333</v>
      </c>
      <c r="E66" s="105">
        <f>AIRFLOW!E34</f>
        <v>35594</v>
      </c>
      <c r="F66" s="35">
        <f>25.4*AIRFLOW!F34</f>
        <v>2273.7657067798564</v>
      </c>
      <c r="G66" s="36">
        <f>AIRFLOW!G34*0.472</f>
        <v>7.922538516384494</v>
      </c>
      <c r="H66" s="35">
        <f>AIRFLOW!H34</f>
        <v>978.6746682976628</v>
      </c>
      <c r="I66" s="36">
        <f>AIRFLOW!I34</f>
        <v>176.33277647662703</v>
      </c>
      <c r="J66" s="37">
        <f>AIRFLOW!J34</f>
        <v>0.23637101404373598</v>
      </c>
      <c r="K66" s="38">
        <f>AIRFLOW!K34</f>
        <v>18.019865455629127</v>
      </c>
      <c r="L66" s="2"/>
      <c r="M66" s="2"/>
    </row>
    <row r="67" spans="1:13" ht="15.75">
      <c r="A67" s="34">
        <f>AIRFLOW!A35*25.4</f>
        <v>6.35</v>
      </c>
      <c r="B67" s="102">
        <f>AIRFLOW!B35*25.4</f>
        <v>2318.37484</v>
      </c>
      <c r="C67" s="103">
        <f>AIRFLOW!C35</f>
        <v>880.1616666666667</v>
      </c>
      <c r="D67" s="104">
        <f>AIRFLOW!D35</f>
        <v>3.9044133333333337</v>
      </c>
      <c r="E67" s="105">
        <f>AIRFLOW!E35</f>
        <v>37436</v>
      </c>
      <c r="F67" s="35">
        <f>25.4*AIRFLOW!F35</f>
        <v>2415.347641820168</v>
      </c>
      <c r="G67" s="36">
        <f>AIRFLOW!G35*0.472</f>
        <v>3.7690856906010564</v>
      </c>
      <c r="H67" s="35">
        <f>AIRFLOW!H35</f>
        <v>907.759367927697</v>
      </c>
      <c r="I67" s="36">
        <f>AIRFLOW!I35</f>
        <v>89.11236993175946</v>
      </c>
      <c r="J67" s="37">
        <f>AIRFLOW!J35</f>
        <v>0.11945357899699659</v>
      </c>
      <c r="K67" s="38">
        <f>AIRFLOW!K35</f>
        <v>9.818179403919256</v>
      </c>
      <c r="L67" s="2"/>
      <c r="M67" s="2"/>
    </row>
    <row r="68" spans="1:13" ht="15.75">
      <c r="A68" s="34">
        <f>AIRFLOW!A36*25.4</f>
        <v>0</v>
      </c>
      <c r="B68" s="102">
        <f>AIRFLOW!B36*25.4</f>
        <v>2534.285</v>
      </c>
      <c r="C68" s="103">
        <f>AIRFLOW!C36</f>
        <v>832.6356666666667</v>
      </c>
      <c r="D68" s="104">
        <f>AIRFLOW!D36</f>
        <v>3.6846099999999997</v>
      </c>
      <c r="E68" s="105">
        <f>AIRFLOW!E36</f>
        <v>38558.333333333336</v>
      </c>
      <c r="F68" s="35">
        <f>25.4*AIRFLOW!F36</f>
        <v>2640.2888751373034</v>
      </c>
      <c r="G68" s="36">
        <f>AIRFLOW!G36*0.472</f>
        <v>0</v>
      </c>
      <c r="H68" s="35">
        <f>AIRFLOW!H36</f>
        <v>858.7431776594716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445.45169055633886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1.2566149299796343</v>
      </c>
      <c r="C74" s="103">
        <f>AIRFLOW!C26</f>
        <v>1291.9866666666667</v>
      </c>
      <c r="D74" s="104">
        <f>AIRFLOW!D26</f>
        <v>5.8315866666666665</v>
      </c>
      <c r="E74" s="108">
        <f>AIRFLOW!E26</f>
        <v>29735</v>
      </c>
      <c r="F74" s="41">
        <f>AIRFLOW!F26*(0.07355/0.2952998)</f>
        <v>1.3091765211713244</v>
      </c>
      <c r="G74" s="41">
        <f>AIRFLOW!G26*0.472*(0.001*3600)</f>
        <v>202.62646578728774</v>
      </c>
      <c r="H74" s="40">
        <f>AIRFLOW!H26</f>
        <v>1332.4972494496412</v>
      </c>
      <c r="I74" s="42">
        <f>AIRFLOW!I26</f>
        <v>73.55968268210958</v>
      </c>
      <c r="J74" s="43">
        <f>AIRFLOW!J26</f>
        <v>0.09860547276422198</v>
      </c>
      <c r="K74" s="41">
        <f>AIRFLOW!K26</f>
        <v>5.5210021243736405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3.5444249708262587</v>
      </c>
      <c r="C75" s="103">
        <f>AIRFLOW!C27</f>
        <v>1283.6633333333332</v>
      </c>
      <c r="D75" s="104">
        <f>AIRFLOW!D27</f>
        <v>5.788026666666667</v>
      </c>
      <c r="E75" s="108">
        <f>AIRFLOW!E27</f>
        <v>29832</v>
      </c>
      <c r="F75" s="41">
        <f>AIRFLOW!F27*(0.07355/0.2952998)</f>
        <v>3.692680901805216</v>
      </c>
      <c r="G75" s="41">
        <f>AIRFLOW!G27*0.472*(0.001*3600)</f>
        <v>187.91776334145035</v>
      </c>
      <c r="H75" s="40">
        <f>AIRFLOW!H27</f>
        <v>1323.9129358037942</v>
      </c>
      <c r="I75" s="42">
        <f>AIRFLOW!I27</f>
        <v>192.43852742562854</v>
      </c>
      <c r="J75" s="43">
        <f>AIRFLOW!J27</f>
        <v>0.25796049252765224</v>
      </c>
      <c r="K75" s="41">
        <f>AIRFLOW!K27</f>
        <v>14.535980765887409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6.087543100266238</v>
      </c>
      <c r="C76" s="103">
        <f>AIRFLOW!C28</f>
        <v>1278.01</v>
      </c>
      <c r="D76" s="104">
        <f>AIRFLOW!D28</f>
        <v>5.760483333333333</v>
      </c>
      <c r="E76" s="108">
        <f>AIRFLOW!E28</f>
        <v>29967</v>
      </c>
      <c r="F76" s="41">
        <f>AIRFLOW!F28*(0.07355/0.2952998)</f>
        <v>6.342172377831143</v>
      </c>
      <c r="G76" s="41">
        <f>AIRFLOW!G28*0.472*(0.001*3600)</f>
        <v>171.0969253243342</v>
      </c>
      <c r="H76" s="40">
        <f>AIRFLOW!H28</f>
        <v>1318.0823407123419</v>
      </c>
      <c r="I76" s="42">
        <f>AIRFLOW!I28</f>
        <v>300.9055453141598</v>
      </c>
      <c r="J76" s="43">
        <f>AIRFLOW!J28</f>
        <v>0.4033586398313134</v>
      </c>
      <c r="K76" s="41">
        <f>AIRFLOW!K28</f>
        <v>22.830053246633355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10.06786357457743</v>
      </c>
      <c r="C77" s="103">
        <f>AIRFLOW!C29</f>
        <v>1250.9166666666667</v>
      </c>
      <c r="D77" s="104">
        <f>AIRFLOW!D29</f>
        <v>5.6323066666666675</v>
      </c>
      <c r="E77" s="108">
        <f>AIRFLOW!E29</f>
        <v>30330</v>
      </c>
      <c r="F77" s="41">
        <f>AIRFLOW!F29*(0.07355/0.2952998)</f>
        <v>10.488981386212233</v>
      </c>
      <c r="G77" s="41">
        <f>AIRFLOW!G29*0.472*(0.001*3600)</f>
        <v>140.0238658585015</v>
      </c>
      <c r="H77" s="40">
        <f>AIRFLOW!H29</f>
        <v>1290.1394887646265</v>
      </c>
      <c r="I77" s="42">
        <f>AIRFLOW!I29</f>
        <v>407.2677322517059</v>
      </c>
      <c r="J77" s="43">
        <f>AIRFLOW!J29</f>
        <v>0.5459352979245388</v>
      </c>
      <c r="K77" s="41">
        <f>AIRFLOW!K29</f>
        <v>31.570532242057734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12.792818614619222</v>
      </c>
      <c r="C78" s="103">
        <f>AIRFLOW!C30</f>
        <v>1221.5633333333335</v>
      </c>
      <c r="D78" s="104">
        <f>AIRFLOW!D30</f>
        <v>5.492113333333333</v>
      </c>
      <c r="E78" s="108">
        <f>AIRFLOW!E30</f>
        <v>31000</v>
      </c>
      <c r="F78" s="41">
        <f>AIRFLOW!F30*(0.07355/0.2952998)</f>
        <v>13.327915632941261</v>
      </c>
      <c r="G78" s="41">
        <f>AIRFLOW!G30*0.472*(0.001*3600)</f>
        <v>120.77190653940869</v>
      </c>
      <c r="H78" s="40">
        <f>AIRFLOW!H30</f>
        <v>1259.8657739206817</v>
      </c>
      <c r="I78" s="42">
        <f>AIRFLOW!I30</f>
        <v>446.3457163791122</v>
      </c>
      <c r="J78" s="43">
        <f>AIRFLOW!J30</f>
        <v>0.5983186546636893</v>
      </c>
      <c r="K78" s="41">
        <f>AIRFLOW!K30</f>
        <v>35.42985650058603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15.638572077145554</v>
      </c>
      <c r="C79" s="103">
        <f>AIRFLOW!C31</f>
        <v>1175.17</v>
      </c>
      <c r="D79" s="104">
        <f>AIRFLOW!D31</f>
        <v>5.274813333333333</v>
      </c>
      <c r="E79" s="108">
        <f>AIRFLOW!E31</f>
        <v>31670</v>
      </c>
      <c r="F79" s="41">
        <f>AIRFLOW!F31*(0.07355/0.2952998)</f>
        <v>16.292701049140202</v>
      </c>
      <c r="G79" s="41">
        <f>AIRFLOW!G31*0.472*(0.001*3600)</f>
        <v>97.77064391594098</v>
      </c>
      <c r="H79" s="40">
        <f>AIRFLOW!H31</f>
        <v>1212.0177653812746</v>
      </c>
      <c r="I79" s="42">
        <f>AIRFLOW!I31</f>
        <v>441.7128025965355</v>
      </c>
      <c r="J79" s="43">
        <f>AIRFLOW!J31</f>
        <v>0.5921083144725675</v>
      </c>
      <c r="K79" s="41">
        <f>AIRFLOW!K31</f>
        <v>36.44947801040896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17.839212149821982</v>
      </c>
      <c r="C80" s="103">
        <f>AIRFLOW!C32</f>
        <v>1109.67</v>
      </c>
      <c r="D80" s="104">
        <f>AIRFLOW!D32</f>
        <v>4.969893333333334</v>
      </c>
      <c r="E80" s="108">
        <f>AIRFLOW!E32</f>
        <v>32742</v>
      </c>
      <c r="F80" s="41">
        <f>AIRFLOW!F32*(0.07355/0.2952998)</f>
        <v>18.585389322980323</v>
      </c>
      <c r="G80" s="41">
        <f>AIRFLOW!G32*0.472*(0.001*3600)</f>
        <v>72.30686593023133</v>
      </c>
      <c r="H80" s="40">
        <f>AIRFLOW!H32</f>
        <v>1144.4639956011802</v>
      </c>
      <c r="I80" s="42">
        <f>AIRFLOW!I32</f>
        <v>372.6399870973362</v>
      </c>
      <c r="J80" s="43">
        <f>AIRFLOW!J32</f>
        <v>0.49951740897766245</v>
      </c>
      <c r="K80" s="41">
        <f>AIRFLOW!K32</f>
        <v>32.56112761274071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19.801974806620258</v>
      </c>
      <c r="C81" s="103">
        <f>AIRFLOW!C33</f>
        <v>1027.6666666666667</v>
      </c>
      <c r="D81" s="104">
        <f>AIRFLOW!D33</f>
        <v>4.58786</v>
      </c>
      <c r="E81" s="108">
        <f>AIRFLOW!E33</f>
        <v>34159</v>
      </c>
      <c r="F81" s="41">
        <f>AIRFLOW!F33*(0.07355/0.2952998)</f>
        <v>20.630250262961194</v>
      </c>
      <c r="G81" s="41">
        <f>AIRFLOW!G33*0.472*(0.001*3600)</f>
        <v>48.60628552171498</v>
      </c>
      <c r="H81" s="40">
        <f>AIRFLOW!H33</f>
        <v>1059.8894261172054</v>
      </c>
      <c r="I81" s="42">
        <f>AIRFLOW!I33</f>
        <v>278.0551122381228</v>
      </c>
      <c r="J81" s="43">
        <f>AIRFLOW!J33</f>
        <v>0.3727280324907812</v>
      </c>
      <c r="K81" s="41">
        <f>AIRFLOW!K33</f>
        <v>26.23663848300484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21.401071944511987</v>
      </c>
      <c r="C82" s="103">
        <f>AIRFLOW!C34</f>
        <v>948.9209999999999</v>
      </c>
      <c r="D82" s="104">
        <f>AIRFLOW!D34</f>
        <v>4.222853333333333</v>
      </c>
      <c r="E82" s="108">
        <f>AIRFLOW!E34</f>
        <v>35594</v>
      </c>
      <c r="F82" s="41">
        <f>AIRFLOW!F34*(0.07355/0.2952998)</f>
        <v>22.296234311100783</v>
      </c>
      <c r="G82" s="41">
        <f>AIRFLOW!G34*0.472*(0.001*3600)</f>
        <v>28.521138658984178</v>
      </c>
      <c r="H82" s="40">
        <f>AIRFLOW!H34</f>
        <v>978.6746682976628</v>
      </c>
      <c r="I82" s="42">
        <f>AIRFLOW!I34</f>
        <v>176.33277647662703</v>
      </c>
      <c r="J82" s="43">
        <f>AIRFLOW!J34</f>
        <v>0.23637101404373598</v>
      </c>
      <c r="K82" s="41">
        <f>AIRFLOW!K34</f>
        <v>18.019865455629127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22.733665346200713</v>
      </c>
      <c r="C83" s="103">
        <f>AIRFLOW!C35</f>
        <v>880.1616666666667</v>
      </c>
      <c r="D83" s="104">
        <f>AIRFLOW!D35</f>
        <v>3.9044133333333337</v>
      </c>
      <c r="E83" s="108">
        <f>AIRFLOW!E35</f>
        <v>37436</v>
      </c>
      <c r="F83" s="41">
        <f>AIRFLOW!F35*(0.07355/0.2952998)</f>
        <v>23.684567325564476</v>
      </c>
      <c r="G83" s="41">
        <f>AIRFLOW!G35*0.472*(0.001*3600)</f>
        <v>13.568708486163803</v>
      </c>
      <c r="H83" s="40">
        <f>AIRFLOW!H35</f>
        <v>907.759367927697</v>
      </c>
      <c r="I83" s="42">
        <f>AIRFLOW!I35</f>
        <v>89.11236993175946</v>
      </c>
      <c r="J83" s="43">
        <f>AIRFLOW!J35</f>
        <v>0.11945357899699659</v>
      </c>
      <c r="K83" s="41">
        <f>AIRFLOW!K35</f>
        <v>9.818179403919256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24.85085072864933</v>
      </c>
      <c r="C84" s="103">
        <f>AIRFLOW!C36</f>
        <v>832.6356666666667</v>
      </c>
      <c r="D84" s="104">
        <f>AIRFLOW!D36</f>
        <v>3.6846099999999997</v>
      </c>
      <c r="E84" s="108">
        <f>AIRFLOW!E36</f>
        <v>38558.333333333336</v>
      </c>
      <c r="F84" s="41">
        <f>AIRFLOW!F36*(0.07355/0.2952998)</f>
        <v>25.890310172908954</v>
      </c>
      <c r="G84" s="41">
        <f>AIRFLOW!G36*0.472*(0.001*3600)</f>
        <v>0</v>
      </c>
      <c r="H84" s="40">
        <f>AIRFLOW!H36</f>
        <v>858.7431776594716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445.45169055633886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2013-02-20T02:36:30Z</dcterms:modified>
  <cp:category/>
  <cp:version/>
  <cp:contentType/>
  <cp:contentStatus/>
</cp:coreProperties>
</file>